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45" activeTab="0"/>
  </bookViews>
  <sheets>
    <sheet name="Лист    1       " sheetId="1" r:id="rId1"/>
  </sheets>
  <definedNames>
    <definedName name="_xlnm.Print_Area" localSheetId="0">'Лист    1       '!$A$1:$I$48</definedName>
  </definedNames>
  <calcPr fullCalcOnLoad="1" fullPrecision="0"/>
</workbook>
</file>

<file path=xl/sharedStrings.xml><?xml version="1.0" encoding="utf-8"?>
<sst xmlns="http://schemas.openxmlformats.org/spreadsheetml/2006/main" count="133" uniqueCount="86">
  <si>
    <t>Наименование товара</t>
  </si>
  <si>
    <t>шт.</t>
  </si>
  <si>
    <t>Итого:</t>
  </si>
  <si>
    <t>НДС 18%</t>
  </si>
  <si>
    <t>ВСЕГО:</t>
  </si>
  <si>
    <t>Цена</t>
  </si>
  <si>
    <t>Гайка М10</t>
  </si>
  <si>
    <t>Сумма</t>
  </si>
  <si>
    <t>Руб.</t>
  </si>
  <si>
    <r>
      <t xml:space="preserve">Толщина бруса  </t>
    </r>
    <r>
      <rPr>
        <b/>
        <sz val="10"/>
        <rFont val="Arial Cyr"/>
        <family val="0"/>
      </rPr>
      <t>6мм</t>
    </r>
  </si>
  <si>
    <t xml:space="preserve">№ п/п </t>
  </si>
  <si>
    <t>Ед. Изм.</t>
  </si>
  <si>
    <t>Кол-во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</si>
  <si>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</si>
  <si>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</si>
  <si>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</si>
  <si>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</si>
  <si>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</si>
  <si>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</si>
  <si>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</si>
  <si>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</si>
  <si>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</si>
  <si>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</si>
  <si>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</si>
  <si>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</si>
  <si>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</si>
  <si>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Шайба 10</t>
  </si>
  <si>
    <r>
      <t xml:space="preserve">Ширина захвата  </t>
    </r>
    <r>
      <rPr>
        <b/>
        <sz val="10"/>
        <rFont val="Arial Cyr"/>
        <family val="0"/>
      </rPr>
      <t>5м</t>
    </r>
  </si>
  <si>
    <t>Артикул</t>
  </si>
  <si>
    <t>15150-02</t>
  </si>
  <si>
    <t>Полоса, 6мм.</t>
  </si>
  <si>
    <t>13533</t>
  </si>
  <si>
    <t>10926</t>
  </si>
  <si>
    <t>10072</t>
  </si>
  <si>
    <t>10067</t>
  </si>
  <si>
    <t>10931</t>
  </si>
  <si>
    <t>13961</t>
  </si>
  <si>
    <t>10701.01</t>
  </si>
  <si>
    <t>13416</t>
  </si>
  <si>
    <t>14811</t>
  </si>
  <si>
    <t>Палец двойной 12мм., закрытый, черный</t>
  </si>
  <si>
    <t>Болт М6*28 для планок головки ножа  жатки</t>
  </si>
  <si>
    <t>Болт М6*18 для соединительной пластины ножа жатки</t>
  </si>
  <si>
    <t>Болт зубчатый М6*16 для крепления сегментов</t>
  </si>
  <si>
    <t>Гайка с фланцем крепления сегментов</t>
  </si>
  <si>
    <t>Направляющий палец двойной 12 мм., усиленный</t>
  </si>
  <si>
    <t>13935</t>
  </si>
  <si>
    <t>Укажите размер скидки</t>
  </si>
  <si>
    <t>Годовой объем:</t>
  </si>
  <si>
    <r>
      <rPr>
        <b/>
        <sz val="11"/>
        <rFont val="Calibri"/>
        <family val="2"/>
      </rPr>
      <t>15%</t>
    </r>
    <r>
      <rPr>
        <sz val="11"/>
        <rFont val="Calibri"/>
        <family val="2"/>
      </rPr>
      <t xml:space="preserve"> -  от 0 до 250 000 руб.</t>
    </r>
  </si>
  <si>
    <r>
      <rPr>
        <b/>
        <sz val="11"/>
        <rFont val="Calibri"/>
        <family val="2"/>
      </rPr>
      <t>20%</t>
    </r>
    <r>
      <rPr>
        <sz val="11"/>
        <rFont val="Calibri"/>
        <family val="2"/>
      </rPr>
      <t xml:space="preserve"> -  от 251 000 до 450 000 руб.</t>
    </r>
  </si>
  <si>
    <r>
      <rPr>
        <b/>
        <sz val="11"/>
        <rFont val="Calibri"/>
        <family val="2"/>
      </rPr>
      <t>27%</t>
    </r>
    <r>
      <rPr>
        <sz val="11"/>
        <rFont val="Calibri"/>
        <family val="2"/>
      </rPr>
      <t xml:space="preserve"> -  от 451 000 до 3 000 000 руб.</t>
    </r>
  </si>
  <si>
    <r>
      <rPr>
        <b/>
        <sz val="11"/>
        <rFont val="Calibri"/>
        <family val="2"/>
      </rPr>
      <t>30%</t>
    </r>
    <r>
      <rPr>
        <sz val="11"/>
        <rFont val="Calibri"/>
        <family val="2"/>
      </rPr>
      <t xml:space="preserve"> -  от 3 001 000 до 10 000 000 руб.</t>
    </r>
  </si>
  <si>
    <r>
      <rPr>
        <b/>
        <sz val="11"/>
        <rFont val="Calibri"/>
        <family val="2"/>
      </rPr>
      <t>33%</t>
    </r>
    <r>
      <rPr>
        <sz val="11"/>
        <rFont val="Calibri"/>
        <family val="2"/>
      </rPr>
      <t xml:space="preserve"> -  свыше 10 000 000 руб.</t>
    </r>
  </si>
  <si>
    <t>Болт М10х45</t>
  </si>
  <si>
    <t>Шайба гроверная 10</t>
  </si>
  <si>
    <t>Розница</t>
  </si>
  <si>
    <t>Опт</t>
  </si>
  <si>
    <t>Дон 680</t>
  </si>
  <si>
    <t>Консоль  "Дон 680" в сборе</t>
  </si>
  <si>
    <t>Обрамление консоли</t>
  </si>
  <si>
    <t xml:space="preserve">Ремень НС-3000 (super) </t>
  </si>
  <si>
    <t>Звездочка</t>
  </si>
  <si>
    <t>Натяжное устройство Дон 680 в сборе</t>
  </si>
  <si>
    <t>75000       (75000-01)</t>
  </si>
  <si>
    <t>10966</t>
  </si>
  <si>
    <t>Сегмент Про-Кат с мелкой насечкой</t>
  </si>
  <si>
    <t>Привод косы модульный, Pro-Drivе 85MVvGKF</t>
  </si>
  <si>
    <t>15424</t>
  </si>
  <si>
    <t>Адаптер Дон 680 шлицевой    (шпоночный)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</si>
  <si>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210</t>
    </r>
  </si>
  <si>
    <r>
      <t xml:space="preserve">Шкив одноручьевой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260</t>
    </r>
  </si>
  <si>
    <t>Натяжной ролик в сборе</t>
  </si>
  <si>
    <t>Укажите курс ЕВРО</t>
  </si>
  <si>
    <t>евро</t>
  </si>
  <si>
    <t>руб</t>
  </si>
  <si>
    <t>Зачисточный сегмент ножа</t>
  </si>
  <si>
    <t>Спинка ножа на 31 сегмент (2400мм)</t>
  </si>
  <si>
    <t>Соединитель ножа 21*6</t>
  </si>
  <si>
    <t>Универсальная планка головки ножа, левая, пара</t>
  </si>
  <si>
    <t>Глазок пятки ножа в комплекте с вкладышем</t>
  </si>
  <si>
    <t>16500.01</t>
  </si>
  <si>
    <t>Цены действительны с 01.11.2011г.</t>
  </si>
  <si>
    <t>1. Детали Российского производства.   Цены в рублях РФ.</t>
  </si>
  <si>
    <t>2. Детали производства Германии.      Цены в Евро.</t>
  </si>
  <si>
    <r>
      <t>Стоимость переоборудования</t>
    </r>
    <r>
      <rPr>
        <b/>
        <sz val="10"/>
        <rFont val="Arial Cyr"/>
        <family val="0"/>
      </rPr>
      <t xml:space="preserve"> 6000р.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</si>
</sst>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0_ ;\-#,##0.00\ 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0.000"/>
    <numFmt numFmtId="174" formatCode="0.0000"/>
    <numFmt numFmtId="175" formatCode="_-* #,##0.00[$р.-419]_-;\-* #,##0.00[$р.-419]_-;_-* &quot;-&quot;??[$р.-419]_-;_-@_-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sz val="10"/>
      <name val="Symbol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 Cyr"/>
      <family val="0"/>
    </font>
    <font>
      <b/>
      <u val="single"/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4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/>
    </xf>
    <xf numFmtId="1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74" fontId="54" fillId="0" borderId="0" xfId="57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5" fillId="33" borderId="0" xfId="0" applyFont="1" applyFill="1" applyAlignment="1">
      <alignment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172" fontId="0" fillId="2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2" borderId="18" xfId="0" applyNumberFormat="1" applyFont="1" applyFill="1" applyBorder="1" applyAlignment="1">
      <alignment horizontal="center" vertical="center" wrapText="1"/>
    </xf>
    <xf numFmtId="9" fontId="14" fillId="0" borderId="18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 quotePrefix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172" fontId="0" fillId="2" borderId="18" xfId="0" applyNumberFormat="1" applyFont="1" applyFill="1" applyBorder="1" applyAlignment="1">
      <alignment horizontal="right" vertical="center" wrapText="1"/>
    </xf>
    <xf numFmtId="172" fontId="7" fillId="0" borderId="18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2" fontId="0" fillId="2" borderId="18" xfId="0" applyNumberFormat="1" applyFont="1" applyFill="1" applyBorder="1" applyAlignment="1">
      <alignment vertical="center" wrapText="1"/>
    </xf>
    <xf numFmtId="2" fontId="0" fillId="2" borderId="10" xfId="0" applyNumberFormat="1" applyFont="1" applyFill="1" applyBorder="1" applyAlignment="1">
      <alignment vertical="center" wrapText="1"/>
    </xf>
    <xf numFmtId="2" fontId="0" fillId="2" borderId="19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55" fillId="34" borderId="0" xfId="0" applyFont="1" applyFill="1" applyAlignment="1">
      <alignment horizontal="left" vertical="center" wrapText="1"/>
    </xf>
    <xf numFmtId="175" fontId="55" fillId="35" borderId="0" xfId="0" applyNumberFormat="1" applyFont="1" applyFill="1" applyAlignment="1">
      <alignment horizontal="center" vertical="center" wrapText="1"/>
    </xf>
    <xf numFmtId="9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74" fontId="55" fillId="0" borderId="0" xfId="57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</xdr:col>
      <xdr:colOff>866775</xdr:colOff>
      <xdr:row>2</xdr:row>
      <xdr:rowOff>123825</xdr:rowOff>
    </xdr:to>
    <xdr:pic>
      <xdr:nvPicPr>
        <xdr:cNvPr id="1" name="Рисунок 2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75390625" style="2" customWidth="1"/>
    <col min="2" max="2" width="12.625" style="2" customWidth="1"/>
    <col min="3" max="3" width="36.625" style="2" customWidth="1"/>
    <col min="4" max="4" width="5.375" style="2" customWidth="1"/>
    <col min="5" max="5" width="6.00390625" style="2" customWidth="1"/>
    <col min="6" max="6" width="9.125" style="2" customWidth="1"/>
    <col min="7" max="7" width="9.75390625" style="2" customWidth="1"/>
    <col min="8" max="9" width="9.875" style="2" customWidth="1"/>
    <col min="10" max="10" width="4.75390625" style="38" customWidth="1"/>
    <col min="11" max="11" width="11.25390625" style="2" customWidth="1"/>
    <col min="12" max="12" width="10.375" style="2" customWidth="1"/>
    <col min="13" max="13" width="9.00390625" style="2" customWidth="1"/>
    <col min="14" max="14" width="7.125" style="2" customWidth="1"/>
    <col min="15" max="16384" width="9.125" style="2" customWidth="1"/>
  </cols>
  <sheetData>
    <row r="1" spans="2:10" ht="12.75" customHeight="1">
      <c r="B1" s="49"/>
      <c r="C1" s="50"/>
      <c r="D1" s="47"/>
      <c r="E1" s="47"/>
      <c r="F1" s="47"/>
      <c r="G1" s="47"/>
      <c r="H1" s="48"/>
      <c r="I1" s="48"/>
      <c r="J1" s="36"/>
    </row>
    <row r="2" spans="3:11" ht="20.25" customHeight="1">
      <c r="C2" s="72" t="s">
        <v>58</v>
      </c>
      <c r="D2" s="63"/>
      <c r="E2" s="63"/>
      <c r="F2" s="108" t="s">
        <v>2</v>
      </c>
      <c r="G2" s="108"/>
      <c r="H2" s="109">
        <f>I27+K48</f>
        <v>19193.17</v>
      </c>
      <c r="I2" s="109"/>
      <c r="J2" s="37"/>
      <c r="K2" s="33" t="s">
        <v>48</v>
      </c>
    </row>
    <row r="3" spans="3:11" ht="13.5" customHeight="1">
      <c r="C3" s="3" t="s">
        <v>27</v>
      </c>
      <c r="D3" s="1"/>
      <c r="F3" s="106" t="s">
        <v>47</v>
      </c>
      <c r="G3" s="106"/>
      <c r="H3" s="110">
        <v>0</v>
      </c>
      <c r="I3" s="111"/>
      <c r="K3" s="35" t="s">
        <v>49</v>
      </c>
    </row>
    <row r="4" spans="3:11" ht="13.5" customHeight="1">
      <c r="C4" s="3" t="s">
        <v>9</v>
      </c>
      <c r="D4" s="1"/>
      <c r="F4" s="106"/>
      <c r="G4" s="106"/>
      <c r="H4" s="111"/>
      <c r="I4" s="111"/>
      <c r="K4" s="35" t="s">
        <v>50</v>
      </c>
    </row>
    <row r="5" spans="3:11" ht="13.5" customHeight="1">
      <c r="C5" s="89" t="s">
        <v>85</v>
      </c>
      <c r="D5" s="90"/>
      <c r="E5" s="90"/>
      <c r="F5" s="107" t="s">
        <v>73</v>
      </c>
      <c r="G5" s="107"/>
      <c r="H5" s="112">
        <v>0</v>
      </c>
      <c r="I5" s="112"/>
      <c r="K5" s="35" t="s">
        <v>51</v>
      </c>
    </row>
    <row r="6" spans="1:13" ht="13.5" customHeight="1">
      <c r="A6" s="88" t="s">
        <v>82</v>
      </c>
      <c r="E6" s="71"/>
      <c r="F6" s="107"/>
      <c r="G6" s="107"/>
      <c r="H6" s="112"/>
      <c r="I6" s="112"/>
      <c r="J6" s="39"/>
      <c r="K6" s="35" t="s">
        <v>52</v>
      </c>
      <c r="L6" s="34"/>
      <c r="M6" s="34"/>
    </row>
    <row r="7" spans="1:13" ht="13.5" customHeight="1">
      <c r="A7" s="75" t="s">
        <v>83</v>
      </c>
      <c r="E7" s="71"/>
      <c r="F7" s="69"/>
      <c r="G7" s="69"/>
      <c r="H7" s="70"/>
      <c r="I7" s="70"/>
      <c r="J7" s="39"/>
      <c r="K7" s="35" t="s">
        <v>53</v>
      </c>
      <c r="L7" s="34"/>
      <c r="M7" s="34"/>
    </row>
    <row r="8" spans="1:11" ht="12.75">
      <c r="A8" s="104" t="s">
        <v>10</v>
      </c>
      <c r="B8" s="105" t="s">
        <v>28</v>
      </c>
      <c r="C8" s="105" t="s">
        <v>0</v>
      </c>
      <c r="D8" s="105" t="s">
        <v>11</v>
      </c>
      <c r="E8" s="105" t="s">
        <v>12</v>
      </c>
      <c r="F8" s="104" t="s">
        <v>56</v>
      </c>
      <c r="G8" s="104"/>
      <c r="H8" s="104" t="s">
        <v>57</v>
      </c>
      <c r="I8" s="104"/>
      <c r="J8" s="40"/>
      <c r="K8" s="34"/>
    </row>
    <row r="9" spans="1:10" ht="15" customHeight="1">
      <c r="A9" s="104"/>
      <c r="B9" s="105"/>
      <c r="C9" s="105"/>
      <c r="D9" s="105"/>
      <c r="E9" s="105"/>
      <c r="F9" s="86" t="s">
        <v>5</v>
      </c>
      <c r="G9" s="87" t="s">
        <v>7</v>
      </c>
      <c r="H9" s="86" t="s">
        <v>5</v>
      </c>
      <c r="I9" s="87" t="s">
        <v>7</v>
      </c>
      <c r="J9" s="41"/>
    </row>
    <row r="10" spans="1:10" ht="12.75">
      <c r="A10" s="104"/>
      <c r="B10" s="105"/>
      <c r="C10" s="105"/>
      <c r="D10" s="105"/>
      <c r="E10" s="105"/>
      <c r="F10" s="83"/>
      <c r="G10" s="84" t="s">
        <v>8</v>
      </c>
      <c r="H10" s="85">
        <f>H3</f>
        <v>0</v>
      </c>
      <c r="I10" s="84" t="s">
        <v>8</v>
      </c>
      <c r="J10" s="42"/>
    </row>
    <row r="11" spans="1:10" ht="12.75">
      <c r="A11" s="76">
        <v>1</v>
      </c>
      <c r="B11" s="77"/>
      <c r="C11" s="56" t="s">
        <v>59</v>
      </c>
      <c r="D11" s="58" t="s">
        <v>1</v>
      </c>
      <c r="E11" s="58">
        <v>1</v>
      </c>
      <c r="F11" s="59">
        <v>6534.91</v>
      </c>
      <c r="G11" s="78">
        <f aca="true" t="shared" si="0" ref="G11:G19">F11*E11</f>
        <v>6534.91</v>
      </c>
      <c r="H11" s="79">
        <f aca="true" t="shared" si="1" ref="H11:H24">F11-F11*H$10</f>
        <v>6534.91</v>
      </c>
      <c r="I11" s="78">
        <f aca="true" t="shared" si="2" ref="I11:I19">H11*E11</f>
        <v>6534.91</v>
      </c>
      <c r="J11" s="40"/>
    </row>
    <row r="12" spans="1:13" s="3" customFormat="1" ht="13.5" customHeight="1">
      <c r="A12" s="11">
        <v>2</v>
      </c>
      <c r="B12" s="11"/>
      <c r="C12" s="57" t="s">
        <v>60</v>
      </c>
      <c r="D12" s="58" t="s">
        <v>1</v>
      </c>
      <c r="E12" s="58">
        <v>1</v>
      </c>
      <c r="F12" s="59">
        <v>428.53</v>
      </c>
      <c r="G12" s="73">
        <f t="shared" si="0"/>
        <v>428.53</v>
      </c>
      <c r="H12" s="7">
        <f t="shared" si="1"/>
        <v>428.53</v>
      </c>
      <c r="I12" s="73">
        <f t="shared" si="2"/>
        <v>428.53</v>
      </c>
      <c r="J12" s="25"/>
      <c r="M12" s="2"/>
    </row>
    <row r="13" spans="1:13" s="3" customFormat="1" ht="13.5" customHeight="1">
      <c r="A13" s="11">
        <v>3</v>
      </c>
      <c r="B13" s="58"/>
      <c r="C13" s="56" t="s">
        <v>63</v>
      </c>
      <c r="D13" s="58" t="s">
        <v>1</v>
      </c>
      <c r="E13" s="58">
        <v>1</v>
      </c>
      <c r="F13" s="59">
        <v>1835.18</v>
      </c>
      <c r="G13" s="73">
        <f t="shared" si="0"/>
        <v>1835.18</v>
      </c>
      <c r="H13" s="7">
        <f t="shared" si="1"/>
        <v>1835.18</v>
      </c>
      <c r="I13" s="73">
        <f t="shared" si="2"/>
        <v>1835.18</v>
      </c>
      <c r="J13" s="25"/>
      <c r="M13" s="34"/>
    </row>
    <row r="14" spans="1:13" s="3" customFormat="1" ht="13.5" customHeight="1">
      <c r="A14" s="11">
        <v>4</v>
      </c>
      <c r="B14" s="58"/>
      <c r="C14" s="56" t="s">
        <v>72</v>
      </c>
      <c r="D14" s="58" t="s">
        <v>1</v>
      </c>
      <c r="E14" s="58">
        <v>1</v>
      </c>
      <c r="F14" s="59">
        <v>512.63</v>
      </c>
      <c r="G14" s="73">
        <f t="shared" si="0"/>
        <v>512.63</v>
      </c>
      <c r="H14" s="7">
        <f t="shared" si="1"/>
        <v>512.63</v>
      </c>
      <c r="I14" s="73">
        <f t="shared" si="2"/>
        <v>512.63</v>
      </c>
      <c r="J14" s="2"/>
      <c r="K14" s="2"/>
      <c r="L14" s="34"/>
      <c r="M14" s="34"/>
    </row>
    <row r="15" spans="1:13" s="3" customFormat="1" ht="13.5" customHeight="1">
      <c r="A15" s="11">
        <v>5</v>
      </c>
      <c r="B15" s="58" t="s">
        <v>29</v>
      </c>
      <c r="C15" s="57" t="s">
        <v>30</v>
      </c>
      <c r="D15" s="58" t="s">
        <v>1</v>
      </c>
      <c r="E15" s="58">
        <v>16</v>
      </c>
      <c r="F15" s="59">
        <v>70.48</v>
      </c>
      <c r="G15" s="73">
        <f t="shared" si="0"/>
        <v>1127.68</v>
      </c>
      <c r="H15" s="7">
        <f t="shared" si="1"/>
        <v>70.48</v>
      </c>
      <c r="I15" s="73">
        <f t="shared" si="2"/>
        <v>1127.68</v>
      </c>
      <c r="J15" s="2"/>
      <c r="K15" s="2"/>
      <c r="L15" s="34"/>
      <c r="M15" s="34"/>
    </row>
    <row r="16" spans="1:13" s="3" customFormat="1" ht="13.5" customHeight="1">
      <c r="A16" s="11">
        <v>6</v>
      </c>
      <c r="B16" s="58">
        <v>75002</v>
      </c>
      <c r="C16" s="57" t="s">
        <v>62</v>
      </c>
      <c r="D16" s="58" t="s">
        <v>1</v>
      </c>
      <c r="E16" s="58">
        <v>1</v>
      </c>
      <c r="F16" s="59">
        <v>700.46</v>
      </c>
      <c r="G16" s="73">
        <f t="shared" si="0"/>
        <v>700.46</v>
      </c>
      <c r="H16" s="7">
        <f t="shared" si="1"/>
        <v>700.46</v>
      </c>
      <c r="I16" s="73">
        <f t="shared" si="2"/>
        <v>700.46</v>
      </c>
      <c r="J16" s="2"/>
      <c r="K16" s="2"/>
      <c r="L16" s="34"/>
      <c r="M16" s="34"/>
    </row>
    <row r="17" spans="1:13" s="3" customFormat="1" ht="27" customHeight="1">
      <c r="A17" s="11">
        <v>7</v>
      </c>
      <c r="B17" s="58" t="s">
        <v>64</v>
      </c>
      <c r="C17" s="57" t="s">
        <v>69</v>
      </c>
      <c r="D17" s="58" t="s">
        <v>1</v>
      </c>
      <c r="E17" s="58">
        <v>1</v>
      </c>
      <c r="F17" s="59">
        <v>1067.79</v>
      </c>
      <c r="G17" s="73">
        <f t="shared" si="0"/>
        <v>1067.79</v>
      </c>
      <c r="H17" s="7">
        <f t="shared" si="1"/>
        <v>1067.79</v>
      </c>
      <c r="I17" s="73">
        <f t="shared" si="2"/>
        <v>1067.79</v>
      </c>
      <c r="J17" s="2"/>
      <c r="K17" s="2"/>
      <c r="L17" s="34"/>
      <c r="M17" s="34"/>
    </row>
    <row r="18" spans="1:13" s="3" customFormat="1" ht="13.5" customHeight="1">
      <c r="A18" s="11">
        <v>8</v>
      </c>
      <c r="B18" s="58"/>
      <c r="C18" s="57" t="s">
        <v>70</v>
      </c>
      <c r="D18" s="58" t="s">
        <v>1</v>
      </c>
      <c r="E18" s="58">
        <v>1</v>
      </c>
      <c r="F18" s="59">
        <v>1803.85</v>
      </c>
      <c r="G18" s="73">
        <f t="shared" si="0"/>
        <v>1803.85</v>
      </c>
      <c r="H18" s="7">
        <f t="shared" si="1"/>
        <v>1803.85</v>
      </c>
      <c r="I18" s="73">
        <f t="shared" si="2"/>
        <v>1803.85</v>
      </c>
      <c r="J18" s="2"/>
      <c r="K18" s="2"/>
      <c r="L18" s="34"/>
      <c r="M18" s="34"/>
    </row>
    <row r="19" spans="1:13" s="3" customFormat="1" ht="13.5" customHeight="1">
      <c r="A19" s="11">
        <v>9</v>
      </c>
      <c r="B19" s="11"/>
      <c r="C19" s="60" t="s">
        <v>71</v>
      </c>
      <c r="D19" s="11" t="s">
        <v>1</v>
      </c>
      <c r="E19" s="11">
        <v>1</v>
      </c>
      <c r="F19" s="7">
        <v>1210.17</v>
      </c>
      <c r="G19" s="73">
        <f t="shared" si="0"/>
        <v>1210.17</v>
      </c>
      <c r="H19" s="7">
        <f t="shared" si="1"/>
        <v>1210.17</v>
      </c>
      <c r="I19" s="73">
        <f t="shared" si="2"/>
        <v>1210.17</v>
      </c>
      <c r="J19" s="2"/>
      <c r="K19" s="2"/>
      <c r="L19" s="34"/>
      <c r="M19" s="34"/>
    </row>
    <row r="20" spans="1:13" s="3" customFormat="1" ht="13.5" customHeight="1">
      <c r="A20" s="11">
        <v>10</v>
      </c>
      <c r="B20" s="58"/>
      <c r="C20" s="57" t="s">
        <v>61</v>
      </c>
      <c r="D20" s="58" t="s">
        <v>1</v>
      </c>
      <c r="E20" s="58">
        <v>1</v>
      </c>
      <c r="F20" s="59">
        <v>722.08</v>
      </c>
      <c r="G20" s="73">
        <f>F20*E20</f>
        <v>722.08</v>
      </c>
      <c r="H20" s="7">
        <f>F20-F20*H$10</f>
        <v>722.08</v>
      </c>
      <c r="I20" s="73">
        <f>H20*E20</f>
        <v>722.08</v>
      </c>
      <c r="J20" s="2"/>
      <c r="K20" s="2"/>
      <c r="L20" s="34"/>
      <c r="M20" s="34"/>
    </row>
    <row r="21" spans="1:13" s="3" customFormat="1" ht="13.5" customHeight="1">
      <c r="A21" s="11">
        <v>11</v>
      </c>
      <c r="B21" s="4"/>
      <c r="C21" s="51" t="s">
        <v>54</v>
      </c>
      <c r="D21" s="52" t="s">
        <v>1</v>
      </c>
      <c r="E21" s="52">
        <v>68</v>
      </c>
      <c r="F21" s="7">
        <v>3.33</v>
      </c>
      <c r="G21" s="73">
        <f>F21*E21</f>
        <v>226.44</v>
      </c>
      <c r="H21" s="7">
        <f t="shared" si="1"/>
        <v>3.33</v>
      </c>
      <c r="I21" s="73">
        <f>H21*E21</f>
        <v>226.44</v>
      </c>
      <c r="J21" s="2"/>
      <c r="K21" s="2"/>
      <c r="L21" s="34"/>
      <c r="M21" s="34"/>
    </row>
    <row r="22" spans="1:13" s="3" customFormat="1" ht="13.5" customHeight="1">
      <c r="A22" s="11">
        <v>12</v>
      </c>
      <c r="B22" s="4"/>
      <c r="C22" s="53" t="s">
        <v>6</v>
      </c>
      <c r="D22" s="52" t="s">
        <v>1</v>
      </c>
      <c r="E22" s="52">
        <v>68</v>
      </c>
      <c r="F22" s="7">
        <v>1.14</v>
      </c>
      <c r="G22" s="73">
        <f>F22*E22</f>
        <v>77.52</v>
      </c>
      <c r="H22" s="7">
        <f t="shared" si="1"/>
        <v>1.14</v>
      </c>
      <c r="I22" s="73">
        <f>H22*E22</f>
        <v>77.52</v>
      </c>
      <c r="J22" s="2"/>
      <c r="K22" s="2"/>
      <c r="L22" s="34"/>
      <c r="M22" s="34"/>
    </row>
    <row r="23" spans="1:13" s="3" customFormat="1" ht="13.5" customHeight="1">
      <c r="A23" s="11">
        <v>13</v>
      </c>
      <c r="B23" s="4"/>
      <c r="C23" s="54" t="s">
        <v>26</v>
      </c>
      <c r="D23" s="55" t="s">
        <v>1</v>
      </c>
      <c r="E23" s="55">
        <v>72</v>
      </c>
      <c r="F23" s="7">
        <v>0.24</v>
      </c>
      <c r="G23" s="73">
        <f>F23*E23</f>
        <v>17.28</v>
      </c>
      <c r="H23" s="7">
        <f t="shared" si="1"/>
        <v>0.24</v>
      </c>
      <c r="I23" s="73">
        <f>H23*E23</f>
        <v>17.28</v>
      </c>
      <c r="J23" s="2"/>
      <c r="K23" s="2"/>
      <c r="L23" s="34"/>
      <c r="M23" s="34"/>
    </row>
    <row r="24" spans="1:13" s="3" customFormat="1" ht="13.5" customHeight="1">
      <c r="A24" s="11">
        <v>14</v>
      </c>
      <c r="B24" s="4"/>
      <c r="C24" s="51" t="s">
        <v>55</v>
      </c>
      <c r="D24" s="80" t="s">
        <v>1</v>
      </c>
      <c r="E24" s="52">
        <v>4</v>
      </c>
      <c r="F24" s="7">
        <v>0.22</v>
      </c>
      <c r="G24" s="73">
        <f>F24*E24</f>
        <v>0.88</v>
      </c>
      <c r="H24" s="7">
        <f t="shared" si="1"/>
        <v>0.22</v>
      </c>
      <c r="I24" s="73">
        <f>H24*E24</f>
        <v>0.88</v>
      </c>
      <c r="J24" s="25"/>
      <c r="K24" s="2"/>
      <c r="L24" s="34"/>
      <c r="M24" s="34"/>
    </row>
    <row r="25" spans="1:13" s="3" customFormat="1" ht="13.5" customHeight="1">
      <c r="A25" s="12"/>
      <c r="B25" s="12"/>
      <c r="C25" s="13" t="s">
        <v>2</v>
      </c>
      <c r="D25" s="14"/>
      <c r="E25" s="15"/>
      <c r="F25" s="16"/>
      <c r="G25" s="81">
        <f>SUM(G11:G24)</f>
        <v>16265.4</v>
      </c>
      <c r="H25" s="82"/>
      <c r="I25" s="81">
        <f>SUM(I11:I24)</f>
        <v>16265.4</v>
      </c>
      <c r="J25" s="25"/>
      <c r="K25" s="34"/>
      <c r="L25" s="34"/>
      <c r="M25" s="34"/>
    </row>
    <row r="26" spans="1:13" s="3" customFormat="1" ht="13.5" customHeight="1">
      <c r="A26" s="12"/>
      <c r="B26" s="12"/>
      <c r="C26" s="17" t="s">
        <v>3</v>
      </c>
      <c r="D26" s="18"/>
      <c r="E26" s="19"/>
      <c r="F26" s="20"/>
      <c r="G26" s="81">
        <f>G25*18%</f>
        <v>2927.77</v>
      </c>
      <c r="H26" s="82"/>
      <c r="I26" s="81">
        <f>I25*18%</f>
        <v>2927.77</v>
      </c>
      <c r="J26" s="25"/>
      <c r="K26" s="34"/>
      <c r="L26" s="34"/>
      <c r="M26" s="34"/>
    </row>
    <row r="27" spans="1:13" s="3" customFormat="1" ht="13.5" customHeight="1">
      <c r="A27" s="12"/>
      <c r="B27" s="12"/>
      <c r="C27" s="17" t="s">
        <v>4</v>
      </c>
      <c r="D27" s="18"/>
      <c r="E27" s="18"/>
      <c r="F27" s="20"/>
      <c r="G27" s="81">
        <f>G26+G25</f>
        <v>19193.17</v>
      </c>
      <c r="H27" s="82"/>
      <c r="I27" s="81">
        <f>I26+I25</f>
        <v>19193.17</v>
      </c>
      <c r="J27" s="25"/>
      <c r="K27" s="34"/>
      <c r="L27" s="34"/>
      <c r="M27" s="34"/>
    </row>
    <row r="28" spans="1:13" s="3" customFormat="1" ht="13.5" customHeight="1">
      <c r="A28" s="12"/>
      <c r="B28" s="12"/>
      <c r="C28" s="23"/>
      <c r="D28" s="12"/>
      <c r="E28" s="12"/>
      <c r="F28" s="24"/>
      <c r="G28" s="25"/>
      <c r="H28" s="26"/>
      <c r="I28" s="26"/>
      <c r="J28" s="25"/>
      <c r="K28" s="34"/>
      <c r="L28" s="34"/>
      <c r="M28" s="34"/>
    </row>
    <row r="29" spans="1:13" s="3" customFormat="1" ht="13.5" customHeight="1">
      <c r="A29" s="75" t="s">
        <v>84</v>
      </c>
      <c r="B29" s="12"/>
      <c r="C29" s="23"/>
      <c r="D29" s="2"/>
      <c r="E29" s="71"/>
      <c r="F29" s="71"/>
      <c r="G29" s="71"/>
      <c r="H29" s="71"/>
      <c r="I29" s="71"/>
      <c r="J29" s="25"/>
      <c r="K29" s="34"/>
      <c r="L29" s="34"/>
      <c r="M29" s="34"/>
    </row>
    <row r="30" spans="1:13" s="3" customFormat="1" ht="13.5" customHeight="1">
      <c r="A30" s="104" t="s">
        <v>10</v>
      </c>
      <c r="B30" s="105" t="s">
        <v>28</v>
      </c>
      <c r="C30" s="105" t="s">
        <v>0</v>
      </c>
      <c r="D30" s="105" t="s">
        <v>11</v>
      </c>
      <c r="E30" s="105" t="s">
        <v>12</v>
      </c>
      <c r="F30" s="104" t="s">
        <v>56</v>
      </c>
      <c r="G30" s="104"/>
      <c r="H30" s="104" t="s">
        <v>57</v>
      </c>
      <c r="I30" s="104"/>
      <c r="J30" s="22"/>
      <c r="K30" s="64" t="s">
        <v>57</v>
      </c>
      <c r="L30" s="34"/>
      <c r="M30" s="34"/>
    </row>
    <row r="31" spans="1:13" s="3" customFormat="1" ht="12.75">
      <c r="A31" s="104"/>
      <c r="B31" s="105"/>
      <c r="C31" s="105"/>
      <c r="D31" s="105"/>
      <c r="E31" s="105"/>
      <c r="F31" s="97" t="s">
        <v>5</v>
      </c>
      <c r="G31" s="98" t="s">
        <v>7</v>
      </c>
      <c r="H31" s="97" t="s">
        <v>5</v>
      </c>
      <c r="I31" s="98" t="s">
        <v>7</v>
      </c>
      <c r="J31" s="22"/>
      <c r="K31" s="98" t="s">
        <v>7</v>
      </c>
      <c r="L31" s="34"/>
      <c r="M31" s="34"/>
    </row>
    <row r="32" spans="1:13" s="3" customFormat="1" ht="12.75">
      <c r="A32" s="104"/>
      <c r="B32" s="105"/>
      <c r="C32" s="105"/>
      <c r="D32" s="105"/>
      <c r="E32" s="105"/>
      <c r="F32" s="83"/>
      <c r="G32" s="84" t="s">
        <v>74</v>
      </c>
      <c r="H32" s="85">
        <f>H3</f>
        <v>0</v>
      </c>
      <c r="I32" s="84" t="s">
        <v>74</v>
      </c>
      <c r="J32" s="22"/>
      <c r="K32" s="84" t="s">
        <v>75</v>
      </c>
      <c r="L32" s="34"/>
      <c r="M32" s="34"/>
    </row>
    <row r="33" spans="1:13" ht="12.75" customHeight="1">
      <c r="A33" s="91" t="s">
        <v>13</v>
      </c>
      <c r="B33" s="92" t="s">
        <v>81</v>
      </c>
      <c r="C33" s="93" t="s">
        <v>40</v>
      </c>
      <c r="D33" s="94" t="s">
        <v>1</v>
      </c>
      <c r="E33" s="94">
        <v>31</v>
      </c>
      <c r="F33" s="65">
        <v>11.436</v>
      </c>
      <c r="G33" s="95">
        <f aca="true" t="shared" si="3" ref="G33:G45">F33*E33</f>
        <v>354.516</v>
      </c>
      <c r="H33" s="96">
        <f aca="true" t="shared" si="4" ref="H33:H45">F33-F33*H$32</f>
        <v>11.436</v>
      </c>
      <c r="I33" s="95">
        <f aca="true" t="shared" si="5" ref="I33:I45">H33*E33</f>
        <v>354.516</v>
      </c>
      <c r="J33" s="25"/>
      <c r="K33" s="101">
        <f aca="true" t="shared" si="6" ref="K33:K45">I33*H$5</f>
        <v>0</v>
      </c>
      <c r="L33" s="34"/>
      <c r="M33" s="34"/>
    </row>
    <row r="34" spans="1:13" ht="13.5" customHeight="1">
      <c r="A34" s="32" t="s">
        <v>14</v>
      </c>
      <c r="B34" s="67" t="s">
        <v>37</v>
      </c>
      <c r="C34" s="8" t="s">
        <v>45</v>
      </c>
      <c r="D34" s="9" t="s">
        <v>1</v>
      </c>
      <c r="E34" s="9">
        <v>1</v>
      </c>
      <c r="F34" s="66">
        <v>21.839</v>
      </c>
      <c r="G34" s="74">
        <f t="shared" si="3"/>
        <v>21.839</v>
      </c>
      <c r="H34" s="29">
        <f t="shared" si="4"/>
        <v>21.839</v>
      </c>
      <c r="I34" s="74">
        <f t="shared" si="5"/>
        <v>21.839</v>
      </c>
      <c r="J34" s="43"/>
      <c r="K34" s="102">
        <f t="shared" si="6"/>
        <v>0</v>
      </c>
      <c r="L34" s="34"/>
      <c r="M34" s="34"/>
    </row>
    <row r="35" spans="1:13" ht="13.5" customHeight="1">
      <c r="A35" s="32" t="s">
        <v>15</v>
      </c>
      <c r="B35" s="68" t="s">
        <v>65</v>
      </c>
      <c r="C35" s="62" t="s">
        <v>66</v>
      </c>
      <c r="D35" s="9" t="s">
        <v>1</v>
      </c>
      <c r="E35" s="9">
        <v>65</v>
      </c>
      <c r="F35" s="66">
        <v>0.971</v>
      </c>
      <c r="G35" s="74">
        <f t="shared" si="3"/>
        <v>63.115</v>
      </c>
      <c r="H35" s="29">
        <f t="shared" si="4"/>
        <v>0.971</v>
      </c>
      <c r="I35" s="74">
        <f t="shared" si="5"/>
        <v>63.115</v>
      </c>
      <c r="J35" s="43"/>
      <c r="K35" s="102">
        <f t="shared" si="6"/>
        <v>0</v>
      </c>
      <c r="L35" s="34"/>
      <c r="M35" s="34"/>
    </row>
    <row r="36" spans="1:13" ht="12.75" customHeight="1">
      <c r="A36" s="32" t="s">
        <v>16</v>
      </c>
      <c r="B36" s="67" t="s">
        <v>46</v>
      </c>
      <c r="C36" s="10" t="s">
        <v>76</v>
      </c>
      <c r="D36" s="6" t="s">
        <v>1</v>
      </c>
      <c r="E36" s="6">
        <v>1</v>
      </c>
      <c r="F36" s="66">
        <v>0.844</v>
      </c>
      <c r="G36" s="74">
        <f t="shared" si="3"/>
        <v>0.844</v>
      </c>
      <c r="H36" s="29">
        <f t="shared" si="4"/>
        <v>0.844</v>
      </c>
      <c r="I36" s="74">
        <f t="shared" si="5"/>
        <v>0.844</v>
      </c>
      <c r="J36" s="40"/>
      <c r="K36" s="102">
        <f t="shared" si="6"/>
        <v>0</v>
      </c>
      <c r="L36" s="34"/>
      <c r="M36" s="34"/>
    </row>
    <row r="37" spans="1:13" ht="12.75">
      <c r="A37" s="32" t="s">
        <v>17</v>
      </c>
      <c r="B37" s="67" t="s">
        <v>31</v>
      </c>
      <c r="C37" s="10" t="s">
        <v>77</v>
      </c>
      <c r="D37" s="27" t="s">
        <v>1</v>
      </c>
      <c r="E37" s="27">
        <v>3</v>
      </c>
      <c r="F37" s="66">
        <v>19.453</v>
      </c>
      <c r="G37" s="74">
        <f t="shared" si="3"/>
        <v>58.359</v>
      </c>
      <c r="H37" s="29">
        <f t="shared" si="4"/>
        <v>19.453</v>
      </c>
      <c r="I37" s="74">
        <f t="shared" si="5"/>
        <v>58.359</v>
      </c>
      <c r="J37" s="41"/>
      <c r="K37" s="102">
        <f t="shared" si="6"/>
        <v>0</v>
      </c>
      <c r="L37" s="34"/>
      <c r="M37" s="34"/>
    </row>
    <row r="38" spans="1:13" ht="13.5" customHeight="1">
      <c r="A38" s="32" t="s">
        <v>18</v>
      </c>
      <c r="B38" s="67" t="s">
        <v>32</v>
      </c>
      <c r="C38" s="10" t="s">
        <v>78</v>
      </c>
      <c r="D38" s="9" t="s">
        <v>1</v>
      </c>
      <c r="E38" s="9">
        <v>2</v>
      </c>
      <c r="F38" s="66">
        <v>8.102</v>
      </c>
      <c r="G38" s="74">
        <f t="shared" si="3"/>
        <v>16.204</v>
      </c>
      <c r="H38" s="29">
        <f t="shared" si="4"/>
        <v>8.102</v>
      </c>
      <c r="I38" s="74">
        <f t="shared" si="5"/>
        <v>16.204</v>
      </c>
      <c r="J38" s="40"/>
      <c r="K38" s="102">
        <f t="shared" si="6"/>
        <v>0</v>
      </c>
      <c r="L38" s="34"/>
      <c r="M38" s="34"/>
    </row>
    <row r="39" spans="1:13" ht="13.5" customHeight="1">
      <c r="A39" s="32" t="s">
        <v>19</v>
      </c>
      <c r="B39" s="67" t="s">
        <v>34</v>
      </c>
      <c r="C39" s="5" t="s">
        <v>42</v>
      </c>
      <c r="D39" s="6" t="s">
        <v>1</v>
      </c>
      <c r="E39" s="6">
        <v>21</v>
      </c>
      <c r="F39" s="66">
        <v>0.119</v>
      </c>
      <c r="G39" s="74">
        <f t="shared" si="3"/>
        <v>2.499</v>
      </c>
      <c r="H39" s="29">
        <f t="shared" si="4"/>
        <v>0.119</v>
      </c>
      <c r="I39" s="74">
        <f t="shared" si="5"/>
        <v>2.499</v>
      </c>
      <c r="J39" s="44"/>
      <c r="K39" s="102">
        <f t="shared" si="6"/>
        <v>0</v>
      </c>
      <c r="L39" s="34"/>
      <c r="M39" s="34"/>
    </row>
    <row r="40" spans="1:13" ht="13.5" customHeight="1">
      <c r="A40" s="32" t="s">
        <v>20</v>
      </c>
      <c r="B40" s="67" t="s">
        <v>33</v>
      </c>
      <c r="C40" s="5" t="s">
        <v>41</v>
      </c>
      <c r="D40" s="6" t="s">
        <v>1</v>
      </c>
      <c r="E40" s="6">
        <v>4</v>
      </c>
      <c r="F40" s="66">
        <v>0.138</v>
      </c>
      <c r="G40" s="74">
        <f t="shared" si="3"/>
        <v>0.552</v>
      </c>
      <c r="H40" s="29">
        <f t="shared" si="4"/>
        <v>0.138</v>
      </c>
      <c r="I40" s="74">
        <f t="shared" si="5"/>
        <v>0.552</v>
      </c>
      <c r="J40" s="44"/>
      <c r="K40" s="102">
        <f t="shared" si="6"/>
        <v>0</v>
      </c>
      <c r="L40" s="34"/>
      <c r="M40" s="34"/>
    </row>
    <row r="41" spans="1:13" ht="13.5" customHeight="1">
      <c r="A41" s="32" t="s">
        <v>21</v>
      </c>
      <c r="B41" s="67" t="s">
        <v>35</v>
      </c>
      <c r="C41" s="5" t="s">
        <v>43</v>
      </c>
      <c r="D41" s="9" t="s">
        <v>1</v>
      </c>
      <c r="E41" s="9">
        <f>(E35+E36)*2-E40-E39</f>
        <v>107</v>
      </c>
      <c r="F41" s="66">
        <v>0.119</v>
      </c>
      <c r="G41" s="74">
        <f t="shared" si="3"/>
        <v>12.733</v>
      </c>
      <c r="H41" s="29">
        <f t="shared" si="4"/>
        <v>0.119</v>
      </c>
      <c r="I41" s="74">
        <f t="shared" si="5"/>
        <v>12.733</v>
      </c>
      <c r="J41" s="44"/>
      <c r="K41" s="102">
        <f t="shared" si="6"/>
        <v>0</v>
      </c>
      <c r="L41" s="34"/>
      <c r="M41" s="34"/>
    </row>
    <row r="42" spans="1:13" ht="13.5" customHeight="1">
      <c r="A42" s="32" t="s">
        <v>22</v>
      </c>
      <c r="B42" s="67" t="s">
        <v>36</v>
      </c>
      <c r="C42" s="5" t="s">
        <v>44</v>
      </c>
      <c r="D42" s="9" t="s">
        <v>1</v>
      </c>
      <c r="E42" s="9">
        <f>E41</f>
        <v>107</v>
      </c>
      <c r="F42" s="66">
        <v>0.041</v>
      </c>
      <c r="G42" s="74">
        <f t="shared" si="3"/>
        <v>4.387</v>
      </c>
      <c r="H42" s="29">
        <f t="shared" si="4"/>
        <v>0.041</v>
      </c>
      <c r="I42" s="74">
        <f t="shared" si="5"/>
        <v>4.387</v>
      </c>
      <c r="J42" s="44"/>
      <c r="K42" s="102">
        <f t="shared" si="6"/>
        <v>0</v>
      </c>
      <c r="L42" s="34"/>
      <c r="M42" s="34"/>
    </row>
    <row r="43" spans="1:11" ht="13.5" customHeight="1">
      <c r="A43" s="32" t="s">
        <v>23</v>
      </c>
      <c r="B43" s="61" t="s">
        <v>68</v>
      </c>
      <c r="C43" s="10" t="s">
        <v>79</v>
      </c>
      <c r="D43" s="9" t="s">
        <v>1</v>
      </c>
      <c r="E43" s="9">
        <v>1</v>
      </c>
      <c r="F43" s="66">
        <v>25.144</v>
      </c>
      <c r="G43" s="74">
        <f t="shared" si="3"/>
        <v>25.144</v>
      </c>
      <c r="H43" s="29">
        <f t="shared" si="4"/>
        <v>25.144</v>
      </c>
      <c r="I43" s="74">
        <f t="shared" si="5"/>
        <v>25.144</v>
      </c>
      <c r="J43" s="44"/>
      <c r="K43" s="102">
        <f t="shared" si="6"/>
        <v>0</v>
      </c>
    </row>
    <row r="44" spans="1:11" ht="13.5" customHeight="1">
      <c r="A44" s="32" t="s">
        <v>24</v>
      </c>
      <c r="B44" s="4" t="s">
        <v>38</v>
      </c>
      <c r="C44" s="62" t="s">
        <v>80</v>
      </c>
      <c r="D44" s="9" t="s">
        <v>1</v>
      </c>
      <c r="E44" s="9">
        <v>1</v>
      </c>
      <c r="F44" s="66">
        <v>24.363</v>
      </c>
      <c r="G44" s="74">
        <f t="shared" si="3"/>
        <v>24.363</v>
      </c>
      <c r="H44" s="29">
        <f t="shared" si="4"/>
        <v>24.363</v>
      </c>
      <c r="I44" s="74">
        <f t="shared" si="5"/>
        <v>24.363</v>
      </c>
      <c r="J44" s="44"/>
      <c r="K44" s="102">
        <f t="shared" si="6"/>
        <v>0</v>
      </c>
    </row>
    <row r="45" spans="1:11" ht="25.5" customHeight="1">
      <c r="A45" s="32" t="s">
        <v>25</v>
      </c>
      <c r="B45" s="4" t="s">
        <v>39</v>
      </c>
      <c r="C45" s="10" t="s">
        <v>67</v>
      </c>
      <c r="D45" s="6" t="s">
        <v>1</v>
      </c>
      <c r="E45" s="6">
        <v>1</v>
      </c>
      <c r="F45" s="66">
        <v>1101.28</v>
      </c>
      <c r="G45" s="74">
        <f t="shared" si="3"/>
        <v>1101.28</v>
      </c>
      <c r="H45" s="29">
        <f t="shared" si="4"/>
        <v>1101.28</v>
      </c>
      <c r="I45" s="74">
        <f t="shared" si="5"/>
        <v>1101.28</v>
      </c>
      <c r="J45" s="44"/>
      <c r="K45" s="103">
        <f t="shared" si="6"/>
        <v>0</v>
      </c>
    </row>
    <row r="46" spans="1:11" ht="13.5" customHeight="1">
      <c r="A46" s="28"/>
      <c r="B46" s="28"/>
      <c r="C46" s="13" t="s">
        <v>2</v>
      </c>
      <c r="D46" s="14"/>
      <c r="E46" s="15"/>
      <c r="F46" s="30"/>
      <c r="G46" s="99">
        <f>SUM(G33:G45)</f>
        <v>1685.835</v>
      </c>
      <c r="H46" s="100"/>
      <c r="I46" s="99">
        <f>SUM(I33:I45)</f>
        <v>1685.835</v>
      </c>
      <c r="J46" s="44"/>
      <c r="K46" s="81">
        <f>SUM(K33:K45)</f>
        <v>0</v>
      </c>
    </row>
    <row r="47" spans="1:11" ht="13.5" customHeight="1">
      <c r="A47" s="28"/>
      <c r="B47" s="28"/>
      <c r="C47" s="17" t="s">
        <v>3</v>
      </c>
      <c r="D47" s="18"/>
      <c r="E47" s="19"/>
      <c r="F47" s="31"/>
      <c r="G47" s="99">
        <f>G46*18%</f>
        <v>303.45</v>
      </c>
      <c r="H47" s="100"/>
      <c r="I47" s="99">
        <f>I46*18%</f>
        <v>303.45</v>
      </c>
      <c r="J47" s="44"/>
      <c r="K47" s="81">
        <f>K46*18%</f>
        <v>0</v>
      </c>
    </row>
    <row r="48" spans="1:11" ht="13.5" customHeight="1">
      <c r="A48" s="28"/>
      <c r="B48" s="28"/>
      <c r="C48" s="17" t="s">
        <v>4</v>
      </c>
      <c r="D48" s="18"/>
      <c r="E48" s="18"/>
      <c r="F48" s="31"/>
      <c r="G48" s="99">
        <f>G47+G46</f>
        <v>1989.285</v>
      </c>
      <c r="H48" s="100"/>
      <c r="I48" s="99">
        <f>I47+I46</f>
        <v>1989.285</v>
      </c>
      <c r="J48" s="44"/>
      <c r="K48" s="81">
        <f>K47+K46</f>
        <v>0</v>
      </c>
    </row>
    <row r="49" spans="1:10" ht="13.5" customHeight="1">
      <c r="A49" s="1"/>
      <c r="B49" s="1"/>
      <c r="C49" s="21"/>
      <c r="D49" s="21"/>
      <c r="E49" s="21"/>
      <c r="F49" s="21"/>
      <c r="G49" s="21"/>
      <c r="H49" s="28"/>
      <c r="I49" s="28"/>
      <c r="J49" s="44"/>
    </row>
    <row r="50" ht="13.5" customHeight="1">
      <c r="J50" s="44"/>
    </row>
    <row r="51" ht="13.5" customHeight="1">
      <c r="J51" s="44"/>
    </row>
    <row r="52" ht="13.5" customHeight="1">
      <c r="J52" s="45"/>
    </row>
    <row r="53" ht="12.75">
      <c r="J53" s="45"/>
    </row>
    <row r="54" ht="12.75">
      <c r="J54" s="45"/>
    </row>
    <row r="55" ht="12.75">
      <c r="J55" s="46"/>
    </row>
  </sheetData>
  <sheetProtection/>
  <mergeCells count="20">
    <mergeCell ref="H30:I30"/>
    <mergeCell ref="H8:I8"/>
    <mergeCell ref="F2:G2"/>
    <mergeCell ref="H2:I2"/>
    <mergeCell ref="C8:C10"/>
    <mergeCell ref="D8:D10"/>
    <mergeCell ref="E8:E10"/>
    <mergeCell ref="F8:G8"/>
    <mergeCell ref="A30:A32"/>
    <mergeCell ref="B30:B32"/>
    <mergeCell ref="C30:C32"/>
    <mergeCell ref="D30:D32"/>
    <mergeCell ref="E30:E32"/>
    <mergeCell ref="F30:G30"/>
    <mergeCell ref="A8:A10"/>
    <mergeCell ref="B8:B10"/>
    <mergeCell ref="F3:G4"/>
    <mergeCell ref="H3:I4"/>
    <mergeCell ref="F5:G6"/>
    <mergeCell ref="H5:I6"/>
  </mergeCells>
  <printOptions horizontalCentered="1"/>
  <pageMargins left="0.1968503937007874" right="0.1968503937007874" top="0.2362204724409449" bottom="0.11811023622047245" header="0.8267716535433072" footer="0.15748031496062992"/>
  <pageSetup horizontalDpi="600" verticalDpi="600" orientation="portrait" paperSize="9" scale="9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Admin</cp:lastModifiedBy>
  <cp:lastPrinted>2011-12-09T09:18:22Z</cp:lastPrinted>
  <dcterms:created xsi:type="dcterms:W3CDTF">2006-01-10T07:59:56Z</dcterms:created>
  <dcterms:modified xsi:type="dcterms:W3CDTF">2011-12-09T10:29:17Z</dcterms:modified>
  <cp:category/>
  <cp:version/>
  <cp:contentType/>
  <cp:contentStatus/>
</cp:coreProperties>
</file>