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    1       " sheetId="1" r:id="rId1"/>
  </sheets>
  <definedNames>
    <definedName name="_xlnm.Print_Area" localSheetId="0">'Лист    1       '!$A$1:$I$40</definedName>
  </definedNames>
  <calcPr fullCalcOnLoad="1" fullPrecision="0"/>
</workbook>
</file>

<file path=xl/sharedStrings.xml><?xml version="1.0" encoding="utf-8"?>
<sst xmlns="http://schemas.openxmlformats.org/spreadsheetml/2006/main" count="111" uniqueCount="74">
  <si>
    <t>Наименование товара</t>
  </si>
  <si>
    <t>шт.</t>
  </si>
  <si>
    <t>Итого:</t>
  </si>
  <si>
    <t>НДС 18%</t>
  </si>
  <si>
    <t>ВСЕГО:</t>
  </si>
  <si>
    <t>Цена</t>
  </si>
  <si>
    <t>Сумма</t>
  </si>
  <si>
    <t>Руб.</t>
  </si>
  <si>
    <r>
      <t xml:space="preserve">Толщина бруса  </t>
    </r>
    <r>
      <rPr>
        <b/>
        <sz val="10"/>
        <rFont val="Arial Cyr"/>
        <family val="0"/>
      </rPr>
      <t>6мм</t>
    </r>
  </si>
  <si>
    <t xml:space="preserve">№ п/п </t>
  </si>
  <si>
    <t>Ед. Изм.</t>
  </si>
  <si>
    <t>Кол-во</t>
  </si>
  <si>
    <t>1</t>
  </si>
  <si>
    <t>2</t>
  </si>
  <si>
    <r>
      <t xml:space="preserve">Ширина захвата  </t>
    </r>
    <r>
      <rPr>
        <b/>
        <sz val="10"/>
        <rFont val="Arial Cyr"/>
        <family val="0"/>
      </rPr>
      <t>5м</t>
    </r>
  </si>
  <si>
    <t>Артикул</t>
  </si>
  <si>
    <t>15150-02</t>
  </si>
  <si>
    <t>Полоса, 6мм.</t>
  </si>
  <si>
    <t>10701.01</t>
  </si>
  <si>
    <t>Палец двойной 12мм., закрытый, черный</t>
  </si>
  <si>
    <t>Направляющий палец двойной 12 мм., усиленный</t>
  </si>
  <si>
    <t>Укажите размер скидки</t>
  </si>
  <si>
    <t>Розница</t>
  </si>
  <si>
    <t>Опт</t>
  </si>
  <si>
    <t>Дон 680</t>
  </si>
  <si>
    <t>Консоль  "Дон 680" в сборе</t>
  </si>
  <si>
    <t xml:space="preserve">Ремень НС-3000 (super) </t>
  </si>
  <si>
    <t>Звездочка</t>
  </si>
  <si>
    <t>Натяжное устройство Дон 680 в сборе</t>
  </si>
  <si>
    <t>75000       (75000-01)</t>
  </si>
  <si>
    <t>Адаптер Дон 680 шлицевой    (шпоночный)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</si>
  <si>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210</t>
    </r>
  </si>
  <si>
    <r>
      <t xml:space="preserve">Шкив одноручьевой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260</t>
    </r>
  </si>
  <si>
    <t>Натяжной ролик в сборе</t>
  </si>
  <si>
    <t>Укажите курс ЕВРО</t>
  </si>
  <si>
    <t>евро</t>
  </si>
  <si>
    <t>руб</t>
  </si>
  <si>
    <t>16500.01</t>
  </si>
  <si>
    <t>1. Детали Российского производства.   Цены в рублях РФ.</t>
  </si>
  <si>
    <t>2. Детали производства Германии.      Цены в Евро.</t>
  </si>
  <si>
    <r>
      <t>Стоимость переоборудования</t>
    </r>
    <r>
      <rPr>
        <b/>
        <sz val="10"/>
        <rFont val="Arial Cyr"/>
        <family val="0"/>
      </rPr>
      <t xml:space="preserve"> 6000р.</t>
    </r>
  </si>
  <si>
    <t>http://www.ooo-schumacher.ru/instructions/index.php?num=6</t>
  </si>
  <si>
    <t xml:space="preserve">Для  просмотра  инструкции по переоборудованию нажмите на ссылку: 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</si>
  <si>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</si>
  <si>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</si>
  <si>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</si>
  <si>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</si>
  <si>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</si>
  <si>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</si>
  <si>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</si>
  <si>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</si>
  <si>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</si>
  <si>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</si>
  <si>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</si>
  <si>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</si>
  <si>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</si>
  <si>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</si>
  <si>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</si>
  <si>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</si>
  <si>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14686.01</t>
  </si>
  <si>
    <t>Смазочный ниппель 90</t>
  </si>
  <si>
    <t>A007P</t>
  </si>
  <si>
    <t>Привод косы Pro-Drive 85MVv GKF</t>
  </si>
  <si>
    <t>Противозадирная пластичная смазка "Multipurpose EP 2 Grease" NLGI 2 (400г)</t>
  </si>
  <si>
    <t>Система скидок:</t>
  </si>
  <si>
    <t>3</t>
  </si>
  <si>
    <t>4</t>
  </si>
  <si>
    <t>5</t>
  </si>
  <si>
    <t>Нож  ДОН 680  - 17фт. (5м) 65-1/2 сегм., 14tpi (мелк.), 
под ст.кольцо,  секциональный</t>
  </si>
  <si>
    <t xml:space="preserve">13014 </t>
  </si>
  <si>
    <t>Болт М 10х35</t>
  </si>
  <si>
    <t>13955</t>
  </si>
  <si>
    <t>Гайка М 10</t>
  </si>
  <si>
    <t>Цены действительны до 31.12.2018г.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</si>
</sst>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#,##0.00_р_."/>
    <numFmt numFmtId="182" formatCode="#,##0.00_ ;\-#,##0.0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"/>
    <numFmt numFmtId="190" formatCode="0.0000"/>
    <numFmt numFmtId="191" formatCode="_-* #,##0.00[$р.-419]_-;\-* #,##0.00[$р.-419]_-;_-* &quot;-&quot;??[$р.-419]_-;_-@_-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b/>
      <sz val="14"/>
      <name val="Arial Cyr"/>
      <family val="0"/>
    </font>
    <font>
      <sz val="10"/>
      <name val="Arial CYR"/>
      <family val="0"/>
    </font>
    <font>
      <sz val="10"/>
      <name val="Symbol"/>
      <family val="1"/>
    </font>
    <font>
      <b/>
      <i/>
      <sz val="10"/>
      <name val="Arial Cyr"/>
      <family val="0"/>
    </font>
    <font>
      <sz val="9"/>
      <name val="Arial Cyr"/>
      <family val="0"/>
    </font>
    <font>
      <b/>
      <sz val="11"/>
      <name val="Calibri"/>
      <family val="2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10"/>
      <name val="Calibri"/>
      <family val="2"/>
    </font>
    <font>
      <i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  <font>
      <b/>
      <sz val="14"/>
      <color rgb="FFFF0000"/>
      <name val="Arial Cyr"/>
      <family val="0"/>
    </font>
    <font>
      <b/>
      <sz val="10"/>
      <color rgb="FFFF0000"/>
      <name val="Arial Cyr"/>
      <family val="0"/>
    </font>
    <font>
      <b/>
      <i/>
      <sz val="9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88" fontId="7" fillId="0" borderId="10" xfId="0" applyNumberFormat="1" applyFont="1" applyBorder="1" applyAlignment="1">
      <alignment horizontal="right" vertical="center" wrapText="1"/>
    </xf>
    <xf numFmtId="188" fontId="2" fillId="0" borderId="12" xfId="0" applyNumberFormat="1" applyFont="1" applyBorder="1" applyAlignment="1">
      <alignment horizontal="right" vertical="center" wrapText="1"/>
    </xf>
    <xf numFmtId="188" fontId="2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188" fontId="0" fillId="0" borderId="0" xfId="0" applyNumberFormat="1" applyFont="1" applyFill="1" applyBorder="1" applyAlignment="1">
      <alignment horizontal="right" vertical="center" wrapText="1"/>
    </xf>
    <xf numFmtId="18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190" fontId="55" fillId="0" borderId="0" xfId="57" applyNumberFormat="1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6" fillId="33" borderId="0" xfId="0" applyFont="1" applyFill="1" applyAlignment="1">
      <alignment vertical="center" wrapText="1"/>
    </xf>
    <xf numFmtId="0" fontId="12" fillId="0" borderId="0" xfId="0" applyFont="1" applyBorder="1" applyAlignment="1">
      <alignment vertical="center"/>
    </xf>
    <xf numFmtId="4" fontId="7" fillId="0" borderId="16" xfId="0" applyNumberFormat="1" applyFont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178" fontId="0" fillId="0" borderId="0" xfId="0" applyNumberFormat="1" applyFont="1" applyBorder="1" applyAlignment="1">
      <alignment vertical="center" wrapText="1"/>
    </xf>
    <xf numFmtId="188" fontId="7" fillId="0" borderId="16" xfId="0" applyNumberFormat="1" applyFont="1" applyBorder="1" applyAlignment="1">
      <alignment horizontal="right" vertical="center" wrapText="1"/>
    </xf>
    <xf numFmtId="188" fontId="2" fillId="2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horizontal="left" vertical="top" wrapText="1"/>
    </xf>
    <xf numFmtId="190" fontId="56" fillId="0" borderId="0" xfId="57" applyNumberFormat="1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4" fontId="7" fillId="34" borderId="15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right" vertical="top"/>
    </xf>
    <xf numFmtId="4" fontId="0" fillId="2" borderId="16" xfId="0" applyNumberFormat="1" applyFont="1" applyFill="1" applyBorder="1" applyAlignment="1">
      <alignment horizontal="right" vertical="center" wrapText="1"/>
    </xf>
    <xf numFmtId="4" fontId="0" fillId="2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/>
    </xf>
    <xf numFmtId="0" fontId="0" fillId="34" borderId="10" xfId="0" applyFont="1" applyFill="1" applyBorder="1" applyAlignment="1">
      <alignment horizontal="right" vertical="top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188" fontId="16" fillId="34" borderId="10" xfId="0" applyNumberFormat="1" applyFont="1" applyFill="1" applyBorder="1" applyAlignment="1">
      <alignment vertical="center"/>
    </xf>
    <xf numFmtId="188" fontId="0" fillId="2" borderId="16" xfId="0" applyNumberFormat="1" applyFont="1" applyFill="1" applyBorder="1" applyAlignment="1">
      <alignment horizontal="right" vertical="center" wrapText="1"/>
    </xf>
    <xf numFmtId="2" fontId="0" fillId="2" borderId="16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88" fontId="16" fillId="34" borderId="16" xfId="0" applyNumberFormat="1" applyFont="1" applyFill="1" applyBorder="1" applyAlignment="1">
      <alignment vertical="center"/>
    </xf>
    <xf numFmtId="188" fontId="0" fillId="2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0" fillId="2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88" fontId="0" fillId="0" borderId="0" xfId="0" applyNumberFormat="1" applyFont="1" applyFill="1" applyBorder="1" applyAlignment="1">
      <alignment horizontal="right" vertical="center" wrapText="1"/>
    </xf>
    <xf numFmtId="2" fontId="0" fillId="2" borderId="18" xfId="0" applyNumberFormat="1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35" borderId="0" xfId="0" applyFont="1" applyFill="1" applyAlignment="1">
      <alignment horizontal="left" vertical="center" wrapText="1"/>
    </xf>
    <xf numFmtId="191" fontId="56" fillId="36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9" fontId="56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190" fontId="56" fillId="0" borderId="0" xfId="57" applyNumberFormat="1" applyFont="1" applyAlignment="1">
      <alignment horizontal="center" vertical="center" wrapText="1"/>
    </xf>
    <xf numFmtId="0" fontId="3" fillId="0" borderId="0" xfId="42" applyAlignment="1" applyProtection="1">
      <alignment horizontal="center" vertical="center"/>
      <protection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2</xdr:col>
      <xdr:colOff>66675</xdr:colOff>
      <xdr:row>2</xdr:row>
      <xdr:rowOff>123825</xdr:rowOff>
    </xdr:to>
    <xdr:pic>
      <xdr:nvPicPr>
        <xdr:cNvPr id="1" name="Рисунок 2" descr="ЛОГОТИП ООО ШУМАХЕР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-schumacher.ru/instructions/index.php?num=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46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.75390625" style="2" customWidth="1"/>
    <col min="2" max="2" width="10.375" style="2" customWidth="1"/>
    <col min="3" max="3" width="48.00390625" style="2" customWidth="1"/>
    <col min="4" max="4" width="4.00390625" style="2" customWidth="1"/>
    <col min="5" max="5" width="4.125" style="2" customWidth="1"/>
    <col min="6" max="6" width="9.125" style="2" customWidth="1"/>
    <col min="7" max="7" width="9.75390625" style="2" customWidth="1"/>
    <col min="8" max="8" width="9.125" style="2" customWidth="1"/>
    <col min="9" max="9" width="10.125" style="2" customWidth="1"/>
    <col min="10" max="10" width="4.75390625" style="24" customWidth="1"/>
    <col min="11" max="11" width="11.25390625" style="2" customWidth="1"/>
    <col min="12" max="12" width="10.375" style="2" customWidth="1"/>
    <col min="13" max="13" width="9.00390625" style="2" customWidth="1"/>
    <col min="14" max="14" width="7.125" style="2" customWidth="1"/>
    <col min="15" max="16384" width="9.125" style="2" customWidth="1"/>
  </cols>
  <sheetData>
    <row r="1" spans="2:10" ht="12.75" customHeight="1">
      <c r="B1" s="34"/>
      <c r="C1" s="35"/>
      <c r="D1" s="32"/>
      <c r="E1" s="32"/>
      <c r="F1" s="32"/>
      <c r="G1" s="32"/>
      <c r="H1" s="33"/>
      <c r="I1" s="33"/>
      <c r="J1" s="22"/>
    </row>
    <row r="2" spans="3:14" ht="20.25" customHeight="1">
      <c r="C2" s="43" t="s">
        <v>24</v>
      </c>
      <c r="D2" s="39"/>
      <c r="E2" s="39"/>
      <c r="F2" s="113" t="s">
        <v>2</v>
      </c>
      <c r="G2" s="113"/>
      <c r="H2" s="114">
        <f>I25+K40</f>
        <v>153449.88</v>
      </c>
      <c r="I2" s="114"/>
      <c r="J2" s="23"/>
      <c r="K2" s="59" t="s">
        <v>64</v>
      </c>
      <c r="L2" s="1"/>
      <c r="M2" s="1"/>
      <c r="N2" s="1"/>
    </row>
    <row r="3" spans="3:14" ht="13.5" customHeight="1">
      <c r="C3" s="3" t="s">
        <v>14</v>
      </c>
      <c r="D3" s="1"/>
      <c r="F3" s="116" t="s">
        <v>21</v>
      </c>
      <c r="G3" s="116"/>
      <c r="H3" s="117">
        <v>0</v>
      </c>
      <c r="I3" s="118"/>
      <c r="K3" s="60"/>
      <c r="L3" s="1"/>
      <c r="M3" s="1"/>
      <c r="N3" s="1"/>
    </row>
    <row r="4" spans="3:14" ht="13.5" customHeight="1">
      <c r="C4" s="3" t="s">
        <v>8</v>
      </c>
      <c r="D4" s="1"/>
      <c r="F4" s="116"/>
      <c r="G4" s="116"/>
      <c r="H4" s="118"/>
      <c r="I4" s="118"/>
      <c r="K4" s="60" t="s">
        <v>43</v>
      </c>
      <c r="L4" s="1"/>
      <c r="M4" s="1"/>
      <c r="N4" s="59" t="s">
        <v>44</v>
      </c>
    </row>
    <row r="5" spans="3:14" ht="13.5" customHeight="1">
      <c r="C5" s="49" t="s">
        <v>40</v>
      </c>
      <c r="D5" s="50"/>
      <c r="E5" s="50"/>
      <c r="F5" s="119" t="s">
        <v>34</v>
      </c>
      <c r="G5" s="119"/>
      <c r="H5" s="120">
        <v>70</v>
      </c>
      <c r="I5" s="120"/>
      <c r="K5" s="60" t="s">
        <v>45</v>
      </c>
      <c r="L5" s="1"/>
      <c r="M5" s="1"/>
      <c r="N5" s="1" t="s">
        <v>46</v>
      </c>
    </row>
    <row r="6" spans="1:14" ht="13.5" customHeight="1">
      <c r="A6" s="48" t="s">
        <v>73</v>
      </c>
      <c r="E6" s="42"/>
      <c r="F6" s="119"/>
      <c r="G6" s="119"/>
      <c r="H6" s="120"/>
      <c r="I6" s="120"/>
      <c r="J6" s="25"/>
      <c r="K6" s="60" t="s">
        <v>47</v>
      </c>
      <c r="L6" s="1"/>
      <c r="M6" s="1"/>
      <c r="N6" s="1" t="s">
        <v>48</v>
      </c>
    </row>
    <row r="7" spans="1:14" ht="13.5" customHeight="1">
      <c r="A7" s="56" t="s">
        <v>42</v>
      </c>
      <c r="E7" s="42"/>
      <c r="F7" s="54"/>
      <c r="G7" s="54"/>
      <c r="H7" s="55"/>
      <c r="I7" s="55"/>
      <c r="J7" s="25"/>
      <c r="K7" s="60" t="s">
        <v>49</v>
      </c>
      <c r="L7" s="1"/>
      <c r="M7" s="1"/>
      <c r="N7" s="1" t="s">
        <v>50</v>
      </c>
    </row>
    <row r="8" spans="1:14" ht="13.5" customHeight="1">
      <c r="A8" s="121" t="s">
        <v>41</v>
      </c>
      <c r="B8" s="121"/>
      <c r="C8" s="121"/>
      <c r="E8" s="42"/>
      <c r="F8" s="54"/>
      <c r="G8" s="54"/>
      <c r="H8" s="55"/>
      <c r="I8" s="55"/>
      <c r="J8" s="25"/>
      <c r="K8" s="60" t="s">
        <v>51</v>
      </c>
      <c r="L8" s="1"/>
      <c r="M8" s="1"/>
      <c r="N8" s="1" t="s">
        <v>52</v>
      </c>
    </row>
    <row r="9" spans="1:14" ht="13.5" customHeight="1">
      <c r="A9" s="44" t="s">
        <v>38</v>
      </c>
      <c r="E9" s="42"/>
      <c r="F9" s="40"/>
      <c r="G9" s="40"/>
      <c r="H9" s="41"/>
      <c r="I9" s="41"/>
      <c r="J9" s="25"/>
      <c r="K9" s="60" t="s">
        <v>53</v>
      </c>
      <c r="L9" s="1"/>
      <c r="M9" s="1"/>
      <c r="N9" s="1" t="s">
        <v>54</v>
      </c>
    </row>
    <row r="10" spans="1:14" ht="12.75">
      <c r="A10" s="112" t="s">
        <v>9</v>
      </c>
      <c r="B10" s="115" t="s">
        <v>15</v>
      </c>
      <c r="C10" s="115" t="s">
        <v>0</v>
      </c>
      <c r="D10" s="115" t="s">
        <v>10</v>
      </c>
      <c r="E10" s="115" t="s">
        <v>11</v>
      </c>
      <c r="F10" s="112" t="s">
        <v>22</v>
      </c>
      <c r="G10" s="112"/>
      <c r="H10" s="112" t="s">
        <v>23</v>
      </c>
      <c r="I10" s="112"/>
      <c r="J10" s="26"/>
      <c r="K10" s="63" t="s">
        <v>55</v>
      </c>
      <c r="L10" s="1"/>
      <c r="M10" s="1"/>
      <c r="N10" s="1" t="s">
        <v>56</v>
      </c>
    </row>
    <row r="11" spans="1:14" ht="15" customHeight="1">
      <c r="A11" s="112"/>
      <c r="B11" s="115"/>
      <c r="C11" s="115"/>
      <c r="D11" s="115"/>
      <c r="E11" s="115"/>
      <c r="F11" s="64" t="s">
        <v>5</v>
      </c>
      <c r="G11" s="65" t="s">
        <v>6</v>
      </c>
      <c r="H11" s="64" t="s">
        <v>5</v>
      </c>
      <c r="I11" s="65" t="s">
        <v>6</v>
      </c>
      <c r="J11" s="27"/>
      <c r="K11" s="63" t="s">
        <v>57</v>
      </c>
      <c r="L11" s="1"/>
      <c r="M11" s="1"/>
      <c r="N11" s="1" t="s">
        <v>58</v>
      </c>
    </row>
    <row r="12" spans="1:11" ht="12.75">
      <c r="A12" s="112"/>
      <c r="B12" s="115"/>
      <c r="C12" s="115"/>
      <c r="D12" s="115"/>
      <c r="E12" s="115"/>
      <c r="F12" s="66"/>
      <c r="G12" s="67" t="s">
        <v>7</v>
      </c>
      <c r="H12" s="68">
        <f>H3</f>
        <v>0</v>
      </c>
      <c r="I12" s="67" t="s">
        <v>7</v>
      </c>
      <c r="J12" s="28"/>
      <c r="K12" s="69"/>
    </row>
    <row r="13" spans="1:11" ht="12.75">
      <c r="A13" s="5">
        <v>1</v>
      </c>
      <c r="B13" s="122"/>
      <c r="C13" s="70" t="s">
        <v>25</v>
      </c>
      <c r="D13" s="37" t="s">
        <v>1</v>
      </c>
      <c r="E13" s="37">
        <v>1</v>
      </c>
      <c r="F13" s="71">
        <v>8899.93</v>
      </c>
      <c r="G13" s="72">
        <f aca="true" t="shared" si="0" ref="G13:G20">F13*E13</f>
        <v>8899.93</v>
      </c>
      <c r="H13" s="45">
        <f aca="true" t="shared" si="1" ref="H13:H20">F13-F13*H$12</f>
        <v>8899.93</v>
      </c>
      <c r="I13" s="72">
        <f aca="true" t="shared" si="2" ref="I13:I20">H13*E13</f>
        <v>8899.93</v>
      </c>
      <c r="J13" s="26"/>
      <c r="K13" s="69"/>
    </row>
    <row r="14" spans="1:13" s="3" customFormat="1" ht="13.5" customHeight="1">
      <c r="A14" s="5">
        <v>2</v>
      </c>
      <c r="B14" s="122"/>
      <c r="C14" s="70" t="s">
        <v>28</v>
      </c>
      <c r="D14" s="37" t="s">
        <v>1</v>
      </c>
      <c r="E14" s="37">
        <v>1</v>
      </c>
      <c r="F14" s="57">
        <v>2499.34</v>
      </c>
      <c r="G14" s="73">
        <f t="shared" si="0"/>
        <v>2499.34</v>
      </c>
      <c r="H14" s="4">
        <f t="shared" si="1"/>
        <v>2499.34</v>
      </c>
      <c r="I14" s="73">
        <f t="shared" si="2"/>
        <v>2499.34</v>
      </c>
      <c r="J14" s="74"/>
      <c r="K14" s="69"/>
      <c r="M14" s="21"/>
    </row>
    <row r="15" spans="1:13" s="3" customFormat="1" ht="13.5" customHeight="1">
      <c r="A15" s="5">
        <v>3</v>
      </c>
      <c r="B15" s="122">
        <v>12698</v>
      </c>
      <c r="C15" s="70" t="s">
        <v>33</v>
      </c>
      <c r="D15" s="37" t="s">
        <v>1</v>
      </c>
      <c r="E15" s="37">
        <v>1</v>
      </c>
      <c r="F15" s="71">
        <v>683.41</v>
      </c>
      <c r="G15" s="73">
        <f t="shared" si="0"/>
        <v>683.41</v>
      </c>
      <c r="H15" s="4">
        <f t="shared" si="1"/>
        <v>683.41</v>
      </c>
      <c r="I15" s="73">
        <f t="shared" si="2"/>
        <v>683.41</v>
      </c>
      <c r="J15" s="69"/>
      <c r="K15" s="69"/>
      <c r="L15" s="21"/>
      <c r="M15" s="21"/>
    </row>
    <row r="16" spans="1:13" s="3" customFormat="1" ht="13.5" customHeight="1">
      <c r="A16" s="5">
        <v>4</v>
      </c>
      <c r="B16" s="122" t="s">
        <v>16</v>
      </c>
      <c r="C16" s="36" t="s">
        <v>17</v>
      </c>
      <c r="D16" s="37" t="s">
        <v>1</v>
      </c>
      <c r="E16" s="37">
        <v>16</v>
      </c>
      <c r="F16" s="71">
        <v>88.66</v>
      </c>
      <c r="G16" s="73">
        <f t="shared" si="0"/>
        <v>1418.56</v>
      </c>
      <c r="H16" s="4">
        <f t="shared" si="1"/>
        <v>88.66</v>
      </c>
      <c r="I16" s="73">
        <f t="shared" si="2"/>
        <v>1418.56</v>
      </c>
      <c r="J16" s="69"/>
      <c r="K16" s="69"/>
      <c r="L16" s="21"/>
      <c r="M16" s="21"/>
    </row>
    <row r="17" spans="1:13" s="3" customFormat="1" ht="13.5" customHeight="1">
      <c r="A17" s="5">
        <v>5</v>
      </c>
      <c r="B17" s="122">
        <v>75002</v>
      </c>
      <c r="C17" s="36" t="s">
        <v>27</v>
      </c>
      <c r="D17" s="37" t="s">
        <v>1</v>
      </c>
      <c r="E17" s="37">
        <v>1</v>
      </c>
      <c r="F17" s="71">
        <v>851.25</v>
      </c>
      <c r="G17" s="73">
        <f t="shared" si="0"/>
        <v>851.25</v>
      </c>
      <c r="H17" s="4">
        <f t="shared" si="1"/>
        <v>851.25</v>
      </c>
      <c r="I17" s="73">
        <f t="shared" si="2"/>
        <v>851.25</v>
      </c>
      <c r="J17" s="69"/>
      <c r="K17" s="69"/>
      <c r="L17" s="21"/>
      <c r="M17" s="21"/>
    </row>
    <row r="18" spans="1:13" s="3" customFormat="1" ht="27" customHeight="1">
      <c r="A18" s="5">
        <v>6</v>
      </c>
      <c r="B18" s="122" t="s">
        <v>29</v>
      </c>
      <c r="C18" s="36" t="s">
        <v>30</v>
      </c>
      <c r="D18" s="37" t="s">
        <v>1</v>
      </c>
      <c r="E18" s="37">
        <v>1</v>
      </c>
      <c r="F18" s="110">
        <v>1507.59</v>
      </c>
      <c r="G18" s="73">
        <f t="shared" si="0"/>
        <v>1507.59</v>
      </c>
      <c r="H18" s="4">
        <f t="shared" si="1"/>
        <v>1507.59</v>
      </c>
      <c r="I18" s="73">
        <f t="shared" si="2"/>
        <v>1507.59</v>
      </c>
      <c r="J18" s="69"/>
      <c r="K18" s="69"/>
      <c r="L18" s="21"/>
      <c r="M18" s="21"/>
    </row>
    <row r="19" spans="1:13" s="3" customFormat="1" ht="13.5" customHeight="1">
      <c r="A19" s="5">
        <v>7</v>
      </c>
      <c r="B19" s="122">
        <v>12782</v>
      </c>
      <c r="C19" s="36" t="s">
        <v>31</v>
      </c>
      <c r="D19" s="37" t="s">
        <v>1</v>
      </c>
      <c r="E19" s="37">
        <v>1</v>
      </c>
      <c r="F19" s="71">
        <v>2136.48</v>
      </c>
      <c r="G19" s="73">
        <f t="shared" si="0"/>
        <v>2136.48</v>
      </c>
      <c r="H19" s="4">
        <f t="shared" si="1"/>
        <v>2136.48</v>
      </c>
      <c r="I19" s="73">
        <f t="shared" si="2"/>
        <v>2136.48</v>
      </c>
      <c r="J19" s="69"/>
      <c r="K19" s="69"/>
      <c r="L19" s="21"/>
      <c r="M19" s="21"/>
    </row>
    <row r="20" spans="1:13" s="3" customFormat="1" ht="13.5" customHeight="1">
      <c r="A20" s="5">
        <v>8</v>
      </c>
      <c r="B20" s="75">
        <v>11493</v>
      </c>
      <c r="C20" s="38" t="s">
        <v>32</v>
      </c>
      <c r="D20" s="5" t="s">
        <v>1</v>
      </c>
      <c r="E20" s="5">
        <v>1</v>
      </c>
      <c r="F20" s="76">
        <v>1476.14</v>
      </c>
      <c r="G20" s="73">
        <f t="shared" si="0"/>
        <v>1476.14</v>
      </c>
      <c r="H20" s="4">
        <f t="shared" si="1"/>
        <v>1476.14</v>
      </c>
      <c r="I20" s="73">
        <f t="shared" si="2"/>
        <v>1476.14</v>
      </c>
      <c r="J20" s="69"/>
      <c r="K20" s="69"/>
      <c r="L20" s="21"/>
      <c r="M20" s="21"/>
    </row>
    <row r="21" spans="1:13" s="3" customFormat="1" ht="13.5" customHeight="1">
      <c r="A21" s="5">
        <v>9</v>
      </c>
      <c r="B21" s="122"/>
      <c r="C21" s="36" t="s">
        <v>26</v>
      </c>
      <c r="D21" s="37" t="s">
        <v>1</v>
      </c>
      <c r="E21" s="37">
        <v>1</v>
      </c>
      <c r="F21" s="58">
        <v>1476.14</v>
      </c>
      <c r="G21" s="73">
        <f>F21*E21</f>
        <v>1476.14</v>
      </c>
      <c r="H21" s="4">
        <f>F21</f>
        <v>1476.14</v>
      </c>
      <c r="I21" s="73">
        <f>H21*E21</f>
        <v>1476.14</v>
      </c>
      <c r="J21" s="69"/>
      <c r="K21" s="69"/>
      <c r="L21" s="21"/>
      <c r="M21" s="21"/>
    </row>
    <row r="22" spans="1:13" s="3" customFormat="1" ht="13.5" customHeight="1">
      <c r="A22" s="5">
        <v>10</v>
      </c>
      <c r="B22" s="77"/>
      <c r="C22" s="78" t="s">
        <v>63</v>
      </c>
      <c r="D22" s="79" t="s">
        <v>1</v>
      </c>
      <c r="E22" s="79">
        <v>1</v>
      </c>
      <c r="F22" s="80">
        <v>194.92</v>
      </c>
      <c r="G22" s="73">
        <f>F22*E22</f>
        <v>194.92</v>
      </c>
      <c r="H22" s="4">
        <f>F22</f>
        <v>194.92</v>
      </c>
      <c r="I22" s="73">
        <f>H22*E22</f>
        <v>194.92</v>
      </c>
      <c r="J22" s="69"/>
      <c r="K22" s="69"/>
      <c r="L22" s="21"/>
      <c r="M22" s="21"/>
    </row>
    <row r="23" spans="1:13" s="3" customFormat="1" ht="13.5" customHeight="1">
      <c r="A23" s="81"/>
      <c r="B23" s="81"/>
      <c r="C23" s="6" t="s">
        <v>2</v>
      </c>
      <c r="D23" s="7"/>
      <c r="E23" s="8"/>
      <c r="F23" s="9"/>
      <c r="G23" s="46">
        <f>SUM(G13:G22)</f>
        <v>21143.76</v>
      </c>
      <c r="H23" s="47"/>
      <c r="I23" s="46">
        <f>SUM(I13:I22)</f>
        <v>21143.76</v>
      </c>
      <c r="J23" s="74"/>
      <c r="K23" s="69"/>
      <c r="L23" s="21"/>
      <c r="M23" s="21"/>
    </row>
    <row r="24" spans="1:13" s="3" customFormat="1" ht="13.5" customHeight="1">
      <c r="A24" s="81"/>
      <c r="B24" s="81"/>
      <c r="C24" s="10" t="s">
        <v>3</v>
      </c>
      <c r="D24" s="11"/>
      <c r="E24" s="12"/>
      <c r="F24" s="13"/>
      <c r="G24" s="46">
        <f>G23*18%</f>
        <v>3805.88</v>
      </c>
      <c r="H24" s="47"/>
      <c r="I24" s="46">
        <f>I23*18%</f>
        <v>3805.88</v>
      </c>
      <c r="J24" s="74"/>
      <c r="K24" s="69"/>
      <c r="L24" s="21"/>
      <c r="M24" s="21"/>
    </row>
    <row r="25" spans="1:13" s="3" customFormat="1" ht="13.5" customHeight="1">
      <c r="A25" s="81"/>
      <c r="B25" s="81"/>
      <c r="C25" s="10" t="s">
        <v>4</v>
      </c>
      <c r="D25" s="11"/>
      <c r="E25" s="11"/>
      <c r="F25" s="13"/>
      <c r="G25" s="46">
        <f>G24+G23</f>
        <v>24949.64</v>
      </c>
      <c r="H25" s="47"/>
      <c r="I25" s="46">
        <f>I24+I23</f>
        <v>24949.64</v>
      </c>
      <c r="J25" s="74"/>
      <c r="K25" s="69"/>
      <c r="L25" s="21"/>
      <c r="M25" s="21"/>
    </row>
    <row r="26" spans="1:13" s="3" customFormat="1" ht="13.5" customHeight="1">
      <c r="A26" s="81"/>
      <c r="B26" s="81"/>
      <c r="C26" s="82"/>
      <c r="D26" s="81"/>
      <c r="E26" s="81"/>
      <c r="F26" s="16"/>
      <c r="G26" s="74"/>
      <c r="H26" s="83"/>
      <c r="I26" s="83"/>
      <c r="J26" s="74"/>
      <c r="K26" s="69"/>
      <c r="L26" s="21"/>
      <c r="M26" s="21"/>
    </row>
    <row r="27" spans="1:13" s="3" customFormat="1" ht="13.5" customHeight="1">
      <c r="A27" s="84" t="s">
        <v>39</v>
      </c>
      <c r="B27" s="81"/>
      <c r="C27" s="82"/>
      <c r="D27" s="69"/>
      <c r="E27" s="85"/>
      <c r="F27" s="85"/>
      <c r="G27" s="85"/>
      <c r="H27" s="85"/>
      <c r="I27" s="85"/>
      <c r="J27" s="74"/>
      <c r="K27" s="69"/>
      <c r="L27" s="21"/>
      <c r="M27" s="21"/>
    </row>
    <row r="28" spans="1:13" s="3" customFormat="1" ht="13.5" customHeight="1">
      <c r="A28" s="112" t="s">
        <v>9</v>
      </c>
      <c r="B28" s="115" t="s">
        <v>15</v>
      </c>
      <c r="C28" s="115" t="s">
        <v>0</v>
      </c>
      <c r="D28" s="115" t="s">
        <v>10</v>
      </c>
      <c r="E28" s="115" t="s">
        <v>11</v>
      </c>
      <c r="F28" s="112" t="s">
        <v>22</v>
      </c>
      <c r="G28" s="112"/>
      <c r="H28" s="112" t="s">
        <v>23</v>
      </c>
      <c r="I28" s="112"/>
      <c r="J28" s="15"/>
      <c r="K28" s="62" t="s">
        <v>23</v>
      </c>
      <c r="L28" s="21"/>
      <c r="M28" s="21"/>
    </row>
    <row r="29" spans="1:13" s="3" customFormat="1" ht="12.75">
      <c r="A29" s="112"/>
      <c r="B29" s="115"/>
      <c r="C29" s="115"/>
      <c r="D29" s="115"/>
      <c r="E29" s="115"/>
      <c r="F29" s="86" t="s">
        <v>5</v>
      </c>
      <c r="G29" s="87" t="s">
        <v>6</v>
      </c>
      <c r="H29" s="86" t="s">
        <v>5</v>
      </c>
      <c r="I29" s="87" t="s">
        <v>6</v>
      </c>
      <c r="J29" s="15"/>
      <c r="K29" s="87" t="s">
        <v>6</v>
      </c>
      <c r="L29" s="21"/>
      <c r="M29" s="21"/>
    </row>
    <row r="30" spans="1:13" s="3" customFormat="1" ht="12.75">
      <c r="A30" s="112"/>
      <c r="B30" s="115"/>
      <c r="C30" s="115"/>
      <c r="D30" s="115"/>
      <c r="E30" s="115"/>
      <c r="F30" s="66"/>
      <c r="G30" s="67" t="s">
        <v>35</v>
      </c>
      <c r="H30" s="68">
        <f>H3</f>
        <v>0</v>
      </c>
      <c r="I30" s="67" t="s">
        <v>35</v>
      </c>
      <c r="J30" s="15"/>
      <c r="K30" s="67" t="s">
        <v>36</v>
      </c>
      <c r="L30" s="21"/>
      <c r="M30" s="21"/>
    </row>
    <row r="31" spans="1:13" ht="12.75" customHeight="1">
      <c r="A31" s="88" t="s">
        <v>12</v>
      </c>
      <c r="B31" s="89" t="s">
        <v>37</v>
      </c>
      <c r="C31" s="90" t="s">
        <v>19</v>
      </c>
      <c r="D31" s="91" t="s">
        <v>1</v>
      </c>
      <c r="E31" s="91">
        <v>31</v>
      </c>
      <c r="F31" s="92">
        <v>8.92</v>
      </c>
      <c r="G31" s="93">
        <f aca="true" t="shared" si="3" ref="G31:G37">F31*E31</f>
        <v>276.52</v>
      </c>
      <c r="H31" s="51">
        <f aca="true" t="shared" si="4" ref="H31:H37">F31-F31*H$30</f>
        <v>8.92</v>
      </c>
      <c r="I31" s="93">
        <f aca="true" t="shared" si="5" ref="I31:I37">H31*E31</f>
        <v>276.52</v>
      </c>
      <c r="J31" s="74"/>
      <c r="K31" s="94">
        <f aca="true" t="shared" si="6" ref="K31:K37">I31*H$5</f>
        <v>19356.4</v>
      </c>
      <c r="L31" s="21"/>
      <c r="M31" s="21"/>
    </row>
    <row r="32" spans="1:13" ht="12.75" customHeight="1">
      <c r="A32" s="88" t="s">
        <v>13</v>
      </c>
      <c r="B32" s="89" t="s">
        <v>18</v>
      </c>
      <c r="C32" s="95" t="s">
        <v>20</v>
      </c>
      <c r="D32" s="96" t="s">
        <v>1</v>
      </c>
      <c r="E32" s="96">
        <v>1</v>
      </c>
      <c r="F32" s="97">
        <v>17.223</v>
      </c>
      <c r="G32" s="98">
        <f t="shared" si="3"/>
        <v>17.223</v>
      </c>
      <c r="H32" s="18">
        <f t="shared" si="4"/>
        <v>17.223</v>
      </c>
      <c r="I32" s="98">
        <f t="shared" si="5"/>
        <v>17.223</v>
      </c>
      <c r="J32" s="99"/>
      <c r="K32" s="100">
        <f t="shared" si="6"/>
        <v>1205.61</v>
      </c>
      <c r="L32" s="21"/>
      <c r="M32" s="21"/>
    </row>
    <row r="33" spans="1:13" ht="12.75" customHeight="1">
      <c r="A33" s="88"/>
      <c r="B33" s="89" t="s">
        <v>69</v>
      </c>
      <c r="C33" s="95" t="s">
        <v>70</v>
      </c>
      <c r="D33" s="96" t="s">
        <v>1</v>
      </c>
      <c r="E33" s="111">
        <v>64</v>
      </c>
      <c r="F33" s="97">
        <v>0.17</v>
      </c>
      <c r="G33" s="98">
        <f t="shared" si="3"/>
        <v>10.88</v>
      </c>
      <c r="H33" s="18">
        <f t="shared" si="4"/>
        <v>0.17</v>
      </c>
      <c r="I33" s="98">
        <f t="shared" si="5"/>
        <v>10.88</v>
      </c>
      <c r="J33" s="99"/>
      <c r="K33" s="100">
        <f t="shared" si="6"/>
        <v>761.6</v>
      </c>
      <c r="L33" s="21"/>
      <c r="M33" s="21"/>
    </row>
    <row r="34" spans="1:13" ht="12.75" customHeight="1">
      <c r="A34" s="88"/>
      <c r="B34" s="89" t="s">
        <v>71</v>
      </c>
      <c r="C34" s="95" t="s">
        <v>72</v>
      </c>
      <c r="D34" s="96" t="s">
        <v>1</v>
      </c>
      <c r="E34" s="111">
        <v>64</v>
      </c>
      <c r="F34" s="97">
        <v>0.11</v>
      </c>
      <c r="G34" s="98">
        <f t="shared" si="3"/>
        <v>7.04</v>
      </c>
      <c r="H34" s="18">
        <f t="shared" si="4"/>
        <v>0.11</v>
      </c>
      <c r="I34" s="98">
        <f t="shared" si="5"/>
        <v>7.04</v>
      </c>
      <c r="J34" s="99"/>
      <c r="K34" s="100">
        <f t="shared" si="6"/>
        <v>492.8</v>
      </c>
      <c r="L34" s="21"/>
      <c r="M34" s="21"/>
    </row>
    <row r="35" spans="1:11" ht="38.25">
      <c r="A35" s="88" t="s">
        <v>65</v>
      </c>
      <c r="B35" s="101" t="s">
        <v>61</v>
      </c>
      <c r="C35" s="102" t="s">
        <v>68</v>
      </c>
      <c r="D35" s="103" t="s">
        <v>1</v>
      </c>
      <c r="E35" s="104">
        <v>1</v>
      </c>
      <c r="F35" s="92">
        <v>203.83</v>
      </c>
      <c r="G35" s="98">
        <f t="shared" si="3"/>
        <v>203.83</v>
      </c>
      <c r="H35" s="18">
        <f t="shared" si="4"/>
        <v>203.83</v>
      </c>
      <c r="I35" s="98">
        <f t="shared" si="5"/>
        <v>203.83</v>
      </c>
      <c r="J35" s="31"/>
      <c r="K35" s="100">
        <f t="shared" si="6"/>
        <v>14268.1</v>
      </c>
    </row>
    <row r="36" spans="1:11" ht="12.75">
      <c r="A36" s="88" t="s">
        <v>66</v>
      </c>
      <c r="B36" s="105" t="s">
        <v>59</v>
      </c>
      <c r="C36" s="106" t="s">
        <v>60</v>
      </c>
      <c r="D36" s="103" t="s">
        <v>1</v>
      </c>
      <c r="E36" s="96">
        <v>1</v>
      </c>
      <c r="F36" s="97">
        <v>0.96</v>
      </c>
      <c r="G36" s="98">
        <f t="shared" si="3"/>
        <v>0.96</v>
      </c>
      <c r="H36" s="18">
        <f t="shared" si="4"/>
        <v>0.96</v>
      </c>
      <c r="I36" s="98">
        <f t="shared" si="5"/>
        <v>0.96</v>
      </c>
      <c r="J36" s="31"/>
      <c r="K36" s="100">
        <f t="shared" si="6"/>
        <v>67.2</v>
      </c>
    </row>
    <row r="37" spans="1:11" ht="12.75" customHeight="1">
      <c r="A37" s="88" t="s">
        <v>67</v>
      </c>
      <c r="B37" s="61">
        <v>15957</v>
      </c>
      <c r="C37" s="107" t="s">
        <v>62</v>
      </c>
      <c r="D37" s="103" t="s">
        <v>1</v>
      </c>
      <c r="E37" s="103">
        <v>1</v>
      </c>
      <c r="F37" s="97">
        <v>1039.24</v>
      </c>
      <c r="G37" s="98">
        <f t="shared" si="3"/>
        <v>1039.24</v>
      </c>
      <c r="H37" s="18">
        <f t="shared" si="4"/>
        <v>1039.24</v>
      </c>
      <c r="I37" s="98">
        <f t="shared" si="5"/>
        <v>1039.24</v>
      </c>
      <c r="J37" s="108"/>
      <c r="K37" s="109">
        <f t="shared" si="6"/>
        <v>72746.8</v>
      </c>
    </row>
    <row r="38" spans="1:11" ht="13.5" customHeight="1">
      <c r="A38" s="17"/>
      <c r="B38" s="17"/>
      <c r="C38" s="6" t="s">
        <v>2</v>
      </c>
      <c r="D38" s="7"/>
      <c r="E38" s="8"/>
      <c r="F38" s="19"/>
      <c r="G38" s="52">
        <f>SUM(G31:G37)</f>
        <v>1555.693</v>
      </c>
      <c r="H38" s="53"/>
      <c r="I38" s="52">
        <f>SUM(I31:I37)</f>
        <v>1555.693</v>
      </c>
      <c r="J38" s="108"/>
      <c r="K38" s="46">
        <f>SUM(K31:K37)</f>
        <v>108898.51</v>
      </c>
    </row>
    <row r="39" spans="1:11" ht="13.5" customHeight="1">
      <c r="A39" s="17"/>
      <c r="B39" s="17"/>
      <c r="C39" s="10" t="s">
        <v>3</v>
      </c>
      <c r="D39" s="11"/>
      <c r="E39" s="12"/>
      <c r="F39" s="20"/>
      <c r="G39" s="52">
        <f>G38*18%</f>
        <v>280.025</v>
      </c>
      <c r="H39" s="53"/>
      <c r="I39" s="52">
        <f>I38*18%</f>
        <v>280.025</v>
      </c>
      <c r="J39" s="108"/>
      <c r="K39" s="46">
        <f>K38*18%</f>
        <v>19601.73</v>
      </c>
    </row>
    <row r="40" spans="1:11" ht="13.5" customHeight="1">
      <c r="A40" s="17"/>
      <c r="B40" s="17"/>
      <c r="C40" s="10" t="s">
        <v>4</v>
      </c>
      <c r="D40" s="11"/>
      <c r="E40" s="11"/>
      <c r="F40" s="20"/>
      <c r="G40" s="52">
        <f>G39+G38</f>
        <v>1835.718</v>
      </c>
      <c r="H40" s="53"/>
      <c r="I40" s="52">
        <f>I39+I38</f>
        <v>1835.718</v>
      </c>
      <c r="J40" s="108"/>
      <c r="K40" s="46">
        <f>K39+K38</f>
        <v>128500.24</v>
      </c>
    </row>
    <row r="41" spans="1:11" ht="13.5" customHeight="1">
      <c r="A41" s="1"/>
      <c r="B41" s="1"/>
      <c r="C41" s="14"/>
      <c r="D41" s="14"/>
      <c r="E41" s="14"/>
      <c r="F41" s="14"/>
      <c r="G41" s="14"/>
      <c r="H41" s="17"/>
      <c r="I41" s="17"/>
      <c r="J41" s="108"/>
      <c r="K41" s="69"/>
    </row>
    <row r="42" ht="13.5" customHeight="1">
      <c r="J42" s="29"/>
    </row>
    <row r="43" ht="13.5" customHeight="1">
      <c r="J43" s="29"/>
    </row>
    <row r="44" ht="13.5" customHeight="1">
      <c r="J44" s="30"/>
    </row>
    <row r="45" ht="12.75">
      <c r="J45" s="30"/>
    </row>
    <row r="46" ht="12.75">
      <c r="J46" s="30"/>
    </row>
  </sheetData>
  <sheetProtection/>
  <mergeCells count="21">
    <mergeCell ref="A10:A12"/>
    <mergeCell ref="B10:B12"/>
    <mergeCell ref="F3:G4"/>
    <mergeCell ref="H3:I4"/>
    <mergeCell ref="F5:G6"/>
    <mergeCell ref="H5:I6"/>
    <mergeCell ref="A8:C8"/>
    <mergeCell ref="A28:A30"/>
    <mergeCell ref="B28:B30"/>
    <mergeCell ref="C28:C30"/>
    <mergeCell ref="D28:D30"/>
    <mergeCell ref="E28:E30"/>
    <mergeCell ref="F28:G28"/>
    <mergeCell ref="H28:I28"/>
    <mergeCell ref="H10:I10"/>
    <mergeCell ref="F2:G2"/>
    <mergeCell ref="H2:I2"/>
    <mergeCell ref="C10:C12"/>
    <mergeCell ref="D10:D12"/>
    <mergeCell ref="E10:E12"/>
    <mergeCell ref="F10:G10"/>
  </mergeCells>
  <hyperlinks>
    <hyperlink ref="A8" r:id="rId1" display="http://www.ooo-schumacher.ru/instructions/index.php?num=6"/>
  </hyperlinks>
  <printOptions horizontalCentered="1"/>
  <pageMargins left="0.1968503937007874" right="0.1968503937007874" top="0.2362204724409449" bottom="0.11811023622047245" header="0.8267716535433072" footer="0.15748031496062992"/>
  <pageSetup horizontalDpi="600" verticalDpi="600" orientation="portrait" paperSize="9" scale="95" r:id="rId3"/>
  <colBreaks count="1" manualBreakCount="1">
    <brk id="9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Агротехсервис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Юлия</cp:lastModifiedBy>
  <cp:lastPrinted>2017-01-11T10:41:23Z</cp:lastPrinted>
  <dcterms:created xsi:type="dcterms:W3CDTF">2006-01-10T07:59:56Z</dcterms:created>
  <dcterms:modified xsi:type="dcterms:W3CDTF">2017-12-29T13:52:19Z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