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 Лист  1   " sheetId="1" r:id="rId1"/>
  </sheets>
  <definedNames>
    <definedName name="_xlnm.Print_Area" localSheetId="0">' Лист  1   '!$A$1:$I$49</definedName>
  </definedNames>
  <calcPr fullCalcOnLoad="1" fullPrecision="0"/>
</workbook>
</file>

<file path=xl/sharedStrings.xml><?xml version="1.0" encoding="utf-8"?>
<sst xmlns="http://schemas.openxmlformats.org/spreadsheetml/2006/main" count="145" uniqueCount="93">
  <si>
    <t>Наименование товара</t>
  </si>
  <si>
    <t>шт.</t>
  </si>
  <si>
    <t>Итого:</t>
  </si>
  <si>
    <t>НДС 18%</t>
  </si>
  <si>
    <t>ВСЕГО:</t>
  </si>
  <si>
    <t>Цена</t>
  </si>
  <si>
    <t>Сумма</t>
  </si>
  <si>
    <t>2</t>
  </si>
  <si>
    <t>3</t>
  </si>
  <si>
    <t>Пластина 4*30*700</t>
  </si>
  <si>
    <t>Руб.</t>
  </si>
  <si>
    <r>
      <t xml:space="preserve">Толщина бруса  </t>
    </r>
    <r>
      <rPr>
        <b/>
        <sz val="10"/>
        <rFont val="Arial Cyr"/>
        <family val="0"/>
      </rPr>
      <t>6мм</t>
    </r>
  </si>
  <si>
    <t xml:space="preserve">№ п/п </t>
  </si>
  <si>
    <t>Ед. Изм.</t>
  </si>
  <si>
    <t>Кол-во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</si>
  <si>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</si>
  <si>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</si>
  <si>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</si>
  <si>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</si>
  <si>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</si>
  <si>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</si>
  <si>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</si>
  <si>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</si>
  <si>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</si>
  <si>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</si>
  <si>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</si>
  <si>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</si>
  <si>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Артикул</t>
  </si>
  <si>
    <t>15150-02</t>
  </si>
  <si>
    <t>10701.01</t>
  </si>
  <si>
    <t>15721</t>
  </si>
  <si>
    <t>Палец двойной 12мм., закрытый, черный</t>
  </si>
  <si>
    <t>Направляющий палец двойной 12 мм., усиленный</t>
  </si>
  <si>
    <t>Палец тройной 12 мм., закрытый, черный</t>
  </si>
  <si>
    <t>Болт М12х55-10,9 крепления привода</t>
  </si>
  <si>
    <t>Натяжное устройство в сборе Дон 680</t>
  </si>
  <si>
    <r>
      <t>Шатунный</t>
    </r>
    <r>
      <rPr>
        <sz val="10"/>
        <rFont val="Arial Cyr"/>
        <family val="0"/>
      </rPr>
      <t xml:space="preserve"> механизм привода ножа</t>
    </r>
  </si>
  <si>
    <t>Укажите размер скидки</t>
  </si>
  <si>
    <t>Розница</t>
  </si>
  <si>
    <t>Опт</t>
  </si>
  <si>
    <t>Консоль Дон-1500 в сборе</t>
  </si>
  <si>
    <t>081.27.00.437/2</t>
  </si>
  <si>
    <t>Боковая плита основания</t>
  </si>
  <si>
    <t xml:space="preserve">Планка натяжного устройства </t>
  </si>
  <si>
    <t>Полоса, 6мм.</t>
  </si>
  <si>
    <t>Ремень клиновой С(В) - 2650</t>
  </si>
  <si>
    <r>
      <t xml:space="preserve">Шкив одноручьевой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260</t>
    </r>
  </si>
  <si>
    <t>Нива</t>
  </si>
  <si>
    <r>
      <t xml:space="preserve">Ширина захвата  </t>
    </r>
    <r>
      <rPr>
        <b/>
        <sz val="10"/>
        <rFont val="Arial Cyr"/>
        <family val="0"/>
      </rPr>
      <t>6м</t>
    </r>
  </si>
  <si>
    <t>Натяжной ролик в сборе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</si>
  <si>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200</t>
    </r>
  </si>
  <si>
    <t>Укажите курс ЕВРО</t>
  </si>
  <si>
    <t>руб</t>
  </si>
  <si>
    <t>евро</t>
  </si>
  <si>
    <t>Адаптер ЖВН 6 со звездочкой</t>
  </si>
  <si>
    <t>Шпонка с головкой 10*8*68</t>
  </si>
  <si>
    <r>
      <t>Стоимость переоборудования</t>
    </r>
    <r>
      <rPr>
        <b/>
        <sz val="10"/>
        <rFont val="Arial Cyr"/>
        <family val="0"/>
      </rPr>
      <t xml:space="preserve"> 6000р.</t>
    </r>
  </si>
  <si>
    <t>1. Детали Российского производства.   Цены в рублях РФ.</t>
  </si>
  <si>
    <t>2. Детали производства Германии.      Цены в Евро.</t>
  </si>
  <si>
    <t>16500.01</t>
  </si>
  <si>
    <t>16503.01</t>
  </si>
  <si>
    <t>Шкив-ролик в сборе</t>
  </si>
  <si>
    <t>12780</t>
  </si>
  <si>
    <t>12672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</si>
  <si>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</si>
  <si>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</si>
  <si>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</si>
  <si>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</si>
  <si>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</si>
  <si>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</si>
  <si>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</si>
  <si>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</si>
  <si>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</si>
  <si>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</si>
  <si>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</si>
  <si>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</si>
  <si>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</si>
  <si>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</si>
  <si>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</si>
  <si>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</si>
  <si>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14686.01</t>
  </si>
  <si>
    <t>Противозадирная пластичная смазка "Multipurpose EP 2 Grease" NLGI 2 (400г)</t>
  </si>
  <si>
    <t>Система скидок:</t>
  </si>
  <si>
    <t xml:space="preserve">19089 </t>
  </si>
  <si>
    <t xml:space="preserve"> Нож ДОН 1500 - 20фт. (6,0m) 77-1/2 сегм., под.ст. кольцо - секциональный</t>
  </si>
  <si>
    <t>15957</t>
  </si>
  <si>
    <t>Привод косы Pro-Drive 85MVv GKF</t>
  </si>
  <si>
    <t>Смазочный ниппель 90º</t>
  </si>
  <si>
    <t>12997</t>
  </si>
  <si>
    <t>Болт М10*40</t>
  </si>
  <si>
    <t>13955</t>
  </si>
  <si>
    <t>Гайка М10</t>
  </si>
  <si>
    <t>Цены действительны до 31.12.2018г.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</si>
</sst>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"/>
    <numFmt numFmtId="188" formatCode="0.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sz val="10"/>
      <name val="Symbol"/>
      <family val="1"/>
    </font>
    <font>
      <b/>
      <i/>
      <sz val="10"/>
      <name val="Arial Cyr"/>
      <family val="0"/>
    </font>
    <font>
      <sz val="9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 Cyr"/>
      <family val="0"/>
    </font>
    <font>
      <b/>
      <u val="single"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9"/>
      <color indexed="8"/>
      <name val="Arial"/>
      <family val="2"/>
    </font>
    <font>
      <b/>
      <sz val="10"/>
      <color indexed="10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9"/>
      <color theme="1"/>
      <name val="Arial"/>
      <family val="2"/>
    </font>
    <font>
      <b/>
      <sz val="10"/>
      <color rgb="FFFF0000"/>
      <name val="Arial Cyr"/>
      <family val="0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86" fontId="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86" fontId="2" fillId="0" borderId="14" xfId="0" applyNumberFormat="1" applyFont="1" applyBorder="1" applyAlignment="1">
      <alignment horizontal="right" vertical="center" wrapText="1"/>
    </xf>
    <xf numFmtId="186" fontId="2" fillId="0" borderId="12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186" fontId="0" fillId="0" borderId="0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vertical="center"/>
    </xf>
    <xf numFmtId="0" fontId="56" fillId="33" borderId="0" xfId="0" applyFont="1" applyFill="1" applyAlignment="1">
      <alignment vertical="center" wrapText="1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86" fontId="2" fillId="0" borderId="10" xfId="0" applyNumberFormat="1" applyFont="1" applyFill="1" applyBorder="1" applyAlignment="1">
      <alignment horizontal="right" vertical="center" wrapText="1"/>
    </xf>
    <xf numFmtId="4" fontId="0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186" fontId="0" fillId="2" borderId="10" xfId="0" applyNumberFormat="1" applyFont="1" applyFill="1" applyBorder="1" applyAlignment="1">
      <alignment horizontal="right" vertical="center" wrapText="1"/>
    </xf>
    <xf numFmtId="186" fontId="2" fillId="2" borderId="10" xfId="0" applyNumberFormat="1" applyFont="1" applyFill="1" applyBorder="1" applyAlignment="1">
      <alignment horizontal="right" vertical="center" wrapText="1"/>
    </xf>
    <xf numFmtId="2" fontId="0" fillId="2" borderId="10" xfId="0" applyNumberFormat="1" applyFont="1" applyFill="1" applyBorder="1" applyAlignment="1">
      <alignment vertical="center" wrapText="1"/>
    </xf>
    <xf numFmtId="2" fontId="0" fillId="2" borderId="15" xfId="0" applyNumberFormat="1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2" borderId="15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center" vertical="center" wrapText="1"/>
    </xf>
    <xf numFmtId="9" fontId="14" fillId="0" borderId="16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187" fontId="56" fillId="0" borderId="0" xfId="57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188" fontId="0" fillId="0" borderId="10" xfId="0" applyNumberFormat="1" applyFont="1" applyBorder="1" applyAlignment="1">
      <alignment vertical="center" wrapText="1"/>
    </xf>
    <xf numFmtId="188" fontId="17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/>
    </xf>
    <xf numFmtId="0" fontId="0" fillId="0" borderId="17" xfId="0" applyBorder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187" fontId="56" fillId="0" borderId="0" xfId="57" applyNumberFormat="1" applyFont="1" applyAlignment="1">
      <alignment horizontal="center" vertical="center" wrapText="1"/>
    </xf>
    <xf numFmtId="0" fontId="56" fillId="34" borderId="0" xfId="0" applyFont="1" applyFill="1" applyAlignment="1">
      <alignment horizontal="left" vertical="center" wrapText="1"/>
    </xf>
    <xf numFmtId="170" fontId="56" fillId="35" borderId="0" xfId="43" applyFont="1" applyFill="1" applyAlignment="1">
      <alignment horizontal="center" vertical="center" wrapText="1"/>
    </xf>
    <xf numFmtId="9" fontId="56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1066800</xdr:colOff>
      <xdr:row>3</xdr:row>
      <xdr:rowOff>76200</xdr:rowOff>
    </xdr:to>
    <xdr:pic>
      <xdr:nvPicPr>
        <xdr:cNvPr id="1" name="Рисунок 1" descr="ЛОГОТИП ООО ШУМАХЕР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2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5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.75390625" style="3" customWidth="1"/>
    <col min="2" max="2" width="14.375" style="3" customWidth="1"/>
    <col min="3" max="3" width="40.75390625" style="3" customWidth="1"/>
    <col min="4" max="4" width="6.75390625" style="3" customWidth="1"/>
    <col min="5" max="5" width="7.625" style="3" customWidth="1"/>
    <col min="6" max="6" width="9.125" style="3" customWidth="1"/>
    <col min="7" max="7" width="9.625" style="3" customWidth="1"/>
    <col min="8" max="9" width="9.875" style="3" customWidth="1"/>
    <col min="10" max="10" width="3.75390625" style="25" customWidth="1"/>
    <col min="11" max="11" width="9.125" style="3" customWidth="1"/>
    <col min="12" max="12" width="9.25390625" style="3" customWidth="1"/>
    <col min="13" max="14" width="7.875" style="3" customWidth="1"/>
    <col min="15" max="16384" width="9.125" style="3" customWidth="1"/>
  </cols>
  <sheetData>
    <row r="1" spans="1:10" ht="12.75" customHeight="1">
      <c r="A1" s="18"/>
      <c r="B1" s="19"/>
      <c r="C1" s="20"/>
      <c r="D1" s="21"/>
      <c r="E1" s="21"/>
      <c r="F1" s="21"/>
      <c r="G1" s="21"/>
      <c r="H1" s="22"/>
      <c r="I1" s="22"/>
      <c r="J1" s="23"/>
    </row>
    <row r="2" spans="3:11" ht="20.25" customHeight="1">
      <c r="C2" s="61" t="s">
        <v>47</v>
      </c>
      <c r="D2" s="54"/>
      <c r="E2" s="54"/>
      <c r="F2" s="112" t="s">
        <v>2</v>
      </c>
      <c r="G2" s="112"/>
      <c r="H2" s="113">
        <f>I32+K49</f>
        <v>25190.13</v>
      </c>
      <c r="I2" s="113"/>
      <c r="J2" s="24"/>
      <c r="K2" s="81" t="s">
        <v>82</v>
      </c>
    </row>
    <row r="3" spans="3:11" ht="13.5" customHeight="1">
      <c r="C3" s="3" t="s">
        <v>48</v>
      </c>
      <c r="D3" s="2"/>
      <c r="F3" s="110" t="s">
        <v>37</v>
      </c>
      <c r="G3" s="110"/>
      <c r="H3" s="114">
        <v>0</v>
      </c>
      <c r="I3" s="115"/>
      <c r="K3" s="28"/>
    </row>
    <row r="4" spans="3:15" ht="13.5" customHeight="1">
      <c r="C4" s="17" t="s">
        <v>11</v>
      </c>
      <c r="D4" s="2"/>
      <c r="F4" s="110"/>
      <c r="G4" s="110"/>
      <c r="H4" s="115"/>
      <c r="I4" s="115"/>
      <c r="K4" s="80" t="s">
        <v>64</v>
      </c>
      <c r="L4" s="2"/>
      <c r="M4" s="2"/>
      <c r="N4" s="81" t="s">
        <v>65</v>
      </c>
      <c r="O4" s="2"/>
    </row>
    <row r="5" spans="3:15" ht="13.5" customHeight="1">
      <c r="C5" s="2" t="s">
        <v>36</v>
      </c>
      <c r="D5" s="2"/>
      <c r="F5" s="110" t="s">
        <v>51</v>
      </c>
      <c r="G5" s="110"/>
      <c r="H5" s="111">
        <v>0</v>
      </c>
      <c r="I5" s="111"/>
      <c r="K5" s="80" t="s">
        <v>66</v>
      </c>
      <c r="L5" s="2"/>
      <c r="M5" s="2"/>
      <c r="N5" s="2" t="s">
        <v>67</v>
      </c>
      <c r="O5" s="2"/>
    </row>
    <row r="6" spans="1:15" ht="13.5" customHeight="1">
      <c r="A6" s="58"/>
      <c r="B6" s="58"/>
      <c r="C6" s="59" t="s">
        <v>56</v>
      </c>
      <c r="D6" s="57"/>
      <c r="E6" s="57"/>
      <c r="F6" s="110"/>
      <c r="G6" s="110"/>
      <c r="H6" s="111"/>
      <c r="I6" s="111"/>
      <c r="J6" s="26"/>
      <c r="K6" s="80" t="s">
        <v>68</v>
      </c>
      <c r="L6" s="2"/>
      <c r="M6" s="2"/>
      <c r="N6" s="2" t="s">
        <v>69</v>
      </c>
      <c r="O6" s="2"/>
    </row>
    <row r="7" spans="1:15" ht="13.5" customHeight="1">
      <c r="A7" s="58"/>
      <c r="B7" s="58"/>
      <c r="C7" s="59"/>
      <c r="D7" s="57"/>
      <c r="E7" s="57"/>
      <c r="F7" s="78"/>
      <c r="G7" s="78"/>
      <c r="H7" s="79"/>
      <c r="I7" s="79"/>
      <c r="J7" s="26"/>
      <c r="K7" s="80" t="s">
        <v>70</v>
      </c>
      <c r="L7" s="2"/>
      <c r="M7" s="2"/>
      <c r="N7" s="2" t="s">
        <v>71</v>
      </c>
      <c r="O7" s="2"/>
    </row>
    <row r="8" spans="1:15" ht="13.5" customHeight="1">
      <c r="A8" s="58"/>
      <c r="B8" s="58"/>
      <c r="C8" s="59"/>
      <c r="D8" s="57"/>
      <c r="E8" s="57"/>
      <c r="F8" s="78"/>
      <c r="G8" s="78"/>
      <c r="H8" s="79"/>
      <c r="I8" s="79"/>
      <c r="J8" s="26"/>
      <c r="K8" s="80" t="s">
        <v>72</v>
      </c>
      <c r="L8" s="2"/>
      <c r="M8" s="2"/>
      <c r="N8" s="2" t="s">
        <v>73</v>
      </c>
      <c r="O8" s="2"/>
    </row>
    <row r="9" spans="1:15" ht="13.5" customHeight="1">
      <c r="A9" s="58"/>
      <c r="B9" s="58"/>
      <c r="C9" s="59"/>
      <c r="D9" s="57"/>
      <c r="E9" s="57"/>
      <c r="F9" s="78"/>
      <c r="G9" s="78"/>
      <c r="H9" s="79"/>
      <c r="I9" s="79"/>
      <c r="J9" s="26"/>
      <c r="K9" s="80" t="s">
        <v>74</v>
      </c>
      <c r="L9" s="2"/>
      <c r="M9" s="2"/>
      <c r="N9" s="2" t="s">
        <v>75</v>
      </c>
      <c r="O9" s="2"/>
    </row>
    <row r="10" spans="1:15" ht="13.5" customHeight="1">
      <c r="A10" s="58"/>
      <c r="B10" s="58"/>
      <c r="C10" s="59"/>
      <c r="D10" s="57"/>
      <c r="E10" s="57"/>
      <c r="F10" s="78"/>
      <c r="G10" s="78"/>
      <c r="H10" s="79"/>
      <c r="I10" s="79"/>
      <c r="J10" s="26"/>
      <c r="K10" s="80" t="s">
        <v>76</v>
      </c>
      <c r="L10" s="2"/>
      <c r="M10" s="2"/>
      <c r="N10" s="2" t="s">
        <v>77</v>
      </c>
      <c r="O10" s="2"/>
    </row>
    <row r="11" spans="1:15" ht="13.5" customHeight="1">
      <c r="A11" s="60" t="s">
        <v>92</v>
      </c>
      <c r="B11" s="58"/>
      <c r="C11" s="10"/>
      <c r="D11" s="56"/>
      <c r="E11" s="56"/>
      <c r="J11" s="26"/>
      <c r="K11" s="80" t="s">
        <v>78</v>
      </c>
      <c r="L11" s="2"/>
      <c r="M11" s="2"/>
      <c r="N11" s="2" t="s">
        <v>79</v>
      </c>
      <c r="O11" s="2"/>
    </row>
    <row r="12" spans="1:10" ht="12.75">
      <c r="A12" s="62" t="s">
        <v>57</v>
      </c>
      <c r="E12" s="63"/>
      <c r="F12" s="63"/>
      <c r="G12" s="63"/>
      <c r="H12" s="63"/>
      <c r="I12" s="63"/>
      <c r="J12" s="27"/>
    </row>
    <row r="13" spans="1:10" ht="15" customHeight="1">
      <c r="A13" s="109" t="s">
        <v>12</v>
      </c>
      <c r="B13" s="108" t="s">
        <v>27</v>
      </c>
      <c r="C13" s="108" t="s">
        <v>0</v>
      </c>
      <c r="D13" s="108" t="s">
        <v>13</v>
      </c>
      <c r="E13" s="108" t="s">
        <v>14</v>
      </c>
      <c r="F13" s="109" t="s">
        <v>38</v>
      </c>
      <c r="G13" s="109"/>
      <c r="H13" s="109" t="s">
        <v>39</v>
      </c>
      <c r="I13" s="109"/>
      <c r="J13" s="29"/>
    </row>
    <row r="14" spans="1:10" ht="12.75">
      <c r="A14" s="109"/>
      <c r="B14" s="108"/>
      <c r="C14" s="108"/>
      <c r="D14" s="108"/>
      <c r="E14" s="108"/>
      <c r="F14" s="72" t="s">
        <v>5</v>
      </c>
      <c r="G14" s="73" t="s">
        <v>6</v>
      </c>
      <c r="H14" s="72" t="s">
        <v>5</v>
      </c>
      <c r="I14" s="73" t="s">
        <v>6</v>
      </c>
      <c r="J14" s="30"/>
    </row>
    <row r="15" spans="1:10" ht="12.75">
      <c r="A15" s="109"/>
      <c r="B15" s="108"/>
      <c r="C15" s="108"/>
      <c r="D15" s="108"/>
      <c r="E15" s="108"/>
      <c r="F15" s="74"/>
      <c r="G15" s="75" t="s">
        <v>10</v>
      </c>
      <c r="H15" s="76">
        <f>H3</f>
        <v>0</v>
      </c>
      <c r="I15" s="75" t="s">
        <v>10</v>
      </c>
      <c r="J15" s="27"/>
    </row>
    <row r="16" spans="1:13" s="17" customFormat="1" ht="13.5" customHeight="1">
      <c r="A16" s="31" t="s">
        <v>15</v>
      </c>
      <c r="B16" s="31"/>
      <c r="C16" s="35" t="s">
        <v>40</v>
      </c>
      <c r="D16" s="36" t="s">
        <v>1</v>
      </c>
      <c r="E16" s="36">
        <v>1</v>
      </c>
      <c r="F16" s="1">
        <v>8397.74</v>
      </c>
      <c r="G16" s="66">
        <f aca="true" t="shared" si="0" ref="G16:G29">F16*E16</f>
        <v>8397.74</v>
      </c>
      <c r="H16" s="1">
        <f>F16-F16*H$15</f>
        <v>8397.74</v>
      </c>
      <c r="I16" s="66">
        <f aca="true" t="shared" si="1" ref="I16:I29">H16*E16</f>
        <v>8397.74</v>
      </c>
      <c r="J16" s="32"/>
      <c r="L16" s="3"/>
      <c r="M16" s="3"/>
    </row>
    <row r="17" spans="1:10" s="17" customFormat="1" ht="13.5" customHeight="1">
      <c r="A17" s="31" t="s">
        <v>7</v>
      </c>
      <c r="B17" s="31"/>
      <c r="C17" s="33" t="s">
        <v>9</v>
      </c>
      <c r="D17" s="34" t="s">
        <v>1</v>
      </c>
      <c r="E17" s="34">
        <v>1</v>
      </c>
      <c r="F17" s="1">
        <v>89.57</v>
      </c>
      <c r="G17" s="66">
        <f t="shared" si="0"/>
        <v>89.57</v>
      </c>
      <c r="H17" s="1">
        <f aca="true" t="shared" si="2" ref="H17:H27">F17-F17*H$15</f>
        <v>89.57</v>
      </c>
      <c r="I17" s="66">
        <f t="shared" si="1"/>
        <v>89.57</v>
      </c>
      <c r="J17" s="32"/>
    </row>
    <row r="18" spans="1:10" s="17" customFormat="1" ht="13.5" customHeight="1">
      <c r="A18" s="31" t="s">
        <v>8</v>
      </c>
      <c r="B18" s="94"/>
      <c r="C18" s="35" t="s">
        <v>35</v>
      </c>
      <c r="D18" s="36" t="s">
        <v>1</v>
      </c>
      <c r="E18" s="36">
        <v>1</v>
      </c>
      <c r="F18" s="37">
        <v>2499.34</v>
      </c>
      <c r="G18" s="66">
        <f t="shared" si="0"/>
        <v>2499.34</v>
      </c>
      <c r="H18" s="1">
        <f t="shared" si="2"/>
        <v>2499.34</v>
      </c>
      <c r="I18" s="66">
        <f t="shared" si="1"/>
        <v>2499.34</v>
      </c>
      <c r="J18" s="32"/>
    </row>
    <row r="19" spans="1:10" s="90" customFormat="1" ht="13.5" customHeight="1">
      <c r="A19" s="31" t="s">
        <v>16</v>
      </c>
      <c r="B19" s="95" t="s">
        <v>41</v>
      </c>
      <c r="C19" s="85" t="s">
        <v>42</v>
      </c>
      <c r="D19" s="86" t="s">
        <v>1</v>
      </c>
      <c r="E19" s="86">
        <v>1</v>
      </c>
      <c r="F19" s="39">
        <v>1067.52</v>
      </c>
      <c r="G19" s="87">
        <f>F19*E19</f>
        <v>1067.52</v>
      </c>
      <c r="H19" s="88">
        <f>F19-F19*H$15</f>
        <v>1067.52</v>
      </c>
      <c r="I19" s="87">
        <f>H19*E19</f>
        <v>1067.52</v>
      </c>
      <c r="J19" s="89"/>
    </row>
    <row r="20" spans="1:9" ht="12.75">
      <c r="A20" s="31" t="s">
        <v>17</v>
      </c>
      <c r="B20" s="96">
        <v>75046</v>
      </c>
      <c r="C20" s="38" t="s">
        <v>43</v>
      </c>
      <c r="D20" s="36" t="s">
        <v>1</v>
      </c>
      <c r="E20" s="36">
        <v>1</v>
      </c>
      <c r="F20" s="39">
        <v>78.17</v>
      </c>
      <c r="G20" s="66">
        <f>F20*E20</f>
        <v>78.17</v>
      </c>
      <c r="H20" s="1">
        <f>F20-F20*H$15</f>
        <v>78.17</v>
      </c>
      <c r="I20" s="66">
        <f>H20*E20</f>
        <v>78.17</v>
      </c>
    </row>
    <row r="21" spans="1:9" ht="12.75">
      <c r="A21" s="31" t="s">
        <v>18</v>
      </c>
      <c r="B21" s="96">
        <v>75020</v>
      </c>
      <c r="C21" s="38" t="s">
        <v>61</v>
      </c>
      <c r="D21" s="36" t="s">
        <v>1</v>
      </c>
      <c r="E21" s="36">
        <v>1</v>
      </c>
      <c r="F21" s="39">
        <v>711.29</v>
      </c>
      <c r="G21" s="66">
        <f>F21*E21</f>
        <v>711.29</v>
      </c>
      <c r="H21" s="1">
        <f>F21-F21*H$15</f>
        <v>711.29</v>
      </c>
      <c r="I21" s="66">
        <f>H21*E21</f>
        <v>711.29</v>
      </c>
    </row>
    <row r="22" spans="1:9" ht="12.75">
      <c r="A22" s="31" t="s">
        <v>19</v>
      </c>
      <c r="B22" s="96">
        <v>12698</v>
      </c>
      <c r="C22" s="38" t="s">
        <v>49</v>
      </c>
      <c r="D22" s="36" t="s">
        <v>1</v>
      </c>
      <c r="E22" s="36">
        <v>1</v>
      </c>
      <c r="F22" s="39">
        <v>683.41</v>
      </c>
      <c r="G22" s="66">
        <f>F22*E22</f>
        <v>683.41</v>
      </c>
      <c r="H22" s="1">
        <f>F22-F22*H$15</f>
        <v>683.41</v>
      </c>
      <c r="I22" s="66">
        <f>H22*E22</f>
        <v>683.41</v>
      </c>
    </row>
    <row r="23" spans="1:10" s="17" customFormat="1" ht="13.5" customHeight="1">
      <c r="A23" s="31" t="s">
        <v>20</v>
      </c>
      <c r="B23" s="94" t="s">
        <v>28</v>
      </c>
      <c r="C23" s="35" t="s">
        <v>44</v>
      </c>
      <c r="D23" s="40" t="s">
        <v>1</v>
      </c>
      <c r="E23" s="40">
        <v>20</v>
      </c>
      <c r="F23" s="1">
        <v>88.66</v>
      </c>
      <c r="G23" s="66">
        <f t="shared" si="0"/>
        <v>1773.2</v>
      </c>
      <c r="H23" s="1">
        <f t="shared" si="2"/>
        <v>88.66</v>
      </c>
      <c r="I23" s="66">
        <f t="shared" si="1"/>
        <v>1773.2</v>
      </c>
      <c r="J23" s="32"/>
    </row>
    <row r="24" spans="1:10" s="17" customFormat="1" ht="13.5" customHeight="1">
      <c r="A24" s="31" t="s">
        <v>21</v>
      </c>
      <c r="B24" s="97" t="s">
        <v>62</v>
      </c>
      <c r="C24" s="52" t="s">
        <v>50</v>
      </c>
      <c r="D24" s="36" t="s">
        <v>1</v>
      </c>
      <c r="E24" s="36">
        <v>1</v>
      </c>
      <c r="F24" s="105">
        <v>2192.12</v>
      </c>
      <c r="G24" s="66">
        <f t="shared" si="0"/>
        <v>2192.12</v>
      </c>
      <c r="H24" s="1">
        <f t="shared" si="2"/>
        <v>2192.12</v>
      </c>
      <c r="I24" s="66">
        <f t="shared" si="1"/>
        <v>2192.12</v>
      </c>
      <c r="J24" s="32"/>
    </row>
    <row r="25" spans="1:10" s="17" customFormat="1" ht="13.5" customHeight="1">
      <c r="A25" s="31" t="s">
        <v>22</v>
      </c>
      <c r="B25" s="97" t="s">
        <v>63</v>
      </c>
      <c r="C25" s="5" t="s">
        <v>54</v>
      </c>
      <c r="D25" s="34" t="s">
        <v>1</v>
      </c>
      <c r="E25" s="34">
        <v>1</v>
      </c>
      <c r="F25" s="105">
        <v>1043.31</v>
      </c>
      <c r="G25" s="66">
        <f t="shared" si="0"/>
        <v>1043.31</v>
      </c>
      <c r="H25" s="1">
        <f t="shared" si="2"/>
        <v>1043.31</v>
      </c>
      <c r="I25" s="66">
        <f t="shared" si="1"/>
        <v>1043.31</v>
      </c>
      <c r="J25" s="32"/>
    </row>
    <row r="26" spans="1:10" s="90" customFormat="1" ht="13.5" customHeight="1">
      <c r="A26" s="31" t="s">
        <v>23</v>
      </c>
      <c r="B26" s="98"/>
      <c r="C26" s="91" t="s">
        <v>55</v>
      </c>
      <c r="D26" s="92" t="s">
        <v>1</v>
      </c>
      <c r="E26" s="92">
        <v>1</v>
      </c>
      <c r="F26" s="106">
        <v>47.98</v>
      </c>
      <c r="G26" s="93">
        <f t="shared" si="0"/>
        <v>47.98</v>
      </c>
      <c r="H26" s="88">
        <f>F26-F26*H$15</f>
        <v>47.98</v>
      </c>
      <c r="I26" s="87">
        <f t="shared" si="1"/>
        <v>47.98</v>
      </c>
      <c r="J26" s="89"/>
    </row>
    <row r="27" spans="1:10" s="17" customFormat="1" ht="13.5" customHeight="1">
      <c r="A27" s="31" t="s">
        <v>24</v>
      </c>
      <c r="B27" s="94">
        <v>11493</v>
      </c>
      <c r="C27" s="33" t="s">
        <v>46</v>
      </c>
      <c r="D27" s="34" t="s">
        <v>1</v>
      </c>
      <c r="E27" s="34">
        <v>1</v>
      </c>
      <c r="F27" s="105">
        <v>1476.14</v>
      </c>
      <c r="G27" s="66">
        <f t="shared" si="0"/>
        <v>1476.14</v>
      </c>
      <c r="H27" s="1">
        <f t="shared" si="2"/>
        <v>1476.14</v>
      </c>
      <c r="I27" s="66">
        <f t="shared" si="1"/>
        <v>1476.14</v>
      </c>
      <c r="J27" s="32"/>
    </row>
    <row r="28" spans="1:10" s="90" customFormat="1" ht="13.5" customHeight="1">
      <c r="A28" s="31" t="s">
        <v>25</v>
      </c>
      <c r="B28" s="98"/>
      <c r="C28" s="91" t="s">
        <v>45</v>
      </c>
      <c r="D28" s="92" t="s">
        <v>1</v>
      </c>
      <c r="E28" s="92">
        <v>1</v>
      </c>
      <c r="F28" s="107">
        <v>1092.86</v>
      </c>
      <c r="G28" s="87">
        <f t="shared" si="0"/>
        <v>1092.86</v>
      </c>
      <c r="H28" s="88">
        <f>F28</f>
        <v>1092.86</v>
      </c>
      <c r="I28" s="87">
        <f t="shared" si="1"/>
        <v>1092.86</v>
      </c>
      <c r="J28" s="89"/>
    </row>
    <row r="29" spans="1:10" s="17" customFormat="1" ht="25.5" customHeight="1">
      <c r="A29" s="31" t="s">
        <v>26</v>
      </c>
      <c r="B29" s="94"/>
      <c r="C29" s="99" t="s">
        <v>81</v>
      </c>
      <c r="D29" s="40" t="s">
        <v>1</v>
      </c>
      <c r="E29" s="40">
        <v>1</v>
      </c>
      <c r="F29" s="53">
        <v>194.92</v>
      </c>
      <c r="G29" s="66">
        <f t="shared" si="0"/>
        <v>194.92</v>
      </c>
      <c r="H29" s="1">
        <f>F29</f>
        <v>194.92</v>
      </c>
      <c r="I29" s="66">
        <f t="shared" si="1"/>
        <v>194.92</v>
      </c>
      <c r="J29" s="32"/>
    </row>
    <row r="30" spans="1:10" s="17" customFormat="1" ht="13.5" customHeight="1">
      <c r="A30" s="41"/>
      <c r="B30" s="41"/>
      <c r="C30" s="11" t="s">
        <v>2</v>
      </c>
      <c r="D30" s="12"/>
      <c r="E30" s="13"/>
      <c r="F30" s="42"/>
      <c r="G30" s="67">
        <f>SUM(G16:G29)</f>
        <v>21347.57</v>
      </c>
      <c r="H30" s="64"/>
      <c r="I30" s="67">
        <f>SUM(I16:I29)</f>
        <v>21347.57</v>
      </c>
      <c r="J30" s="32"/>
    </row>
    <row r="31" spans="1:10" s="17" customFormat="1" ht="13.5" customHeight="1">
      <c r="A31" s="41"/>
      <c r="B31" s="41"/>
      <c r="C31" s="6" t="s">
        <v>3</v>
      </c>
      <c r="D31" s="7"/>
      <c r="E31" s="8"/>
      <c r="F31" s="43"/>
      <c r="G31" s="67">
        <f>G30*18%</f>
        <v>3842.56</v>
      </c>
      <c r="H31" s="64"/>
      <c r="I31" s="67">
        <f>I30*18%</f>
        <v>3842.56</v>
      </c>
      <c r="J31" s="44"/>
    </row>
    <row r="32" spans="1:10" s="17" customFormat="1" ht="12.75">
      <c r="A32" s="41"/>
      <c r="B32" s="41"/>
      <c r="C32" s="6" t="s">
        <v>4</v>
      </c>
      <c r="D32" s="7"/>
      <c r="E32" s="7"/>
      <c r="F32" s="43"/>
      <c r="G32" s="67">
        <f>G31+G30</f>
        <v>25190.13</v>
      </c>
      <c r="H32" s="64"/>
      <c r="I32" s="67">
        <f>I31+I30</f>
        <v>25190.13</v>
      </c>
      <c r="J32" s="44"/>
    </row>
    <row r="33" spans="1:10" s="17" customFormat="1" ht="12.75">
      <c r="A33" s="41"/>
      <c r="B33" s="41"/>
      <c r="C33" s="45"/>
      <c r="D33" s="41"/>
      <c r="E33" s="41"/>
      <c r="F33" s="9"/>
      <c r="G33" s="32"/>
      <c r="H33" s="46"/>
      <c r="I33" s="46"/>
      <c r="J33" s="44"/>
    </row>
    <row r="34" spans="1:13" ht="12.75" customHeight="1">
      <c r="A34" s="62" t="s">
        <v>58</v>
      </c>
      <c r="B34" s="41"/>
      <c r="C34" s="45"/>
      <c r="E34" s="63"/>
      <c r="F34" s="63"/>
      <c r="G34" s="63"/>
      <c r="H34" s="63"/>
      <c r="I34" s="63"/>
      <c r="J34" s="32"/>
      <c r="K34" s="17"/>
      <c r="L34" s="17"/>
      <c r="M34" s="17"/>
    </row>
    <row r="35" spans="1:13" ht="13.5" customHeight="1">
      <c r="A35" s="109" t="s">
        <v>12</v>
      </c>
      <c r="B35" s="108" t="s">
        <v>27</v>
      </c>
      <c r="C35" s="108" t="s">
        <v>0</v>
      </c>
      <c r="D35" s="108" t="s">
        <v>13</v>
      </c>
      <c r="E35" s="108" t="s">
        <v>14</v>
      </c>
      <c r="F35" s="109" t="s">
        <v>38</v>
      </c>
      <c r="G35" s="109"/>
      <c r="H35" s="109" t="s">
        <v>39</v>
      </c>
      <c r="I35" s="109"/>
      <c r="J35" s="47"/>
      <c r="K35" s="55" t="s">
        <v>39</v>
      </c>
      <c r="L35" s="17"/>
      <c r="M35" s="17"/>
    </row>
    <row r="36" spans="1:13" ht="13.5" customHeight="1">
      <c r="A36" s="109"/>
      <c r="B36" s="108"/>
      <c r="C36" s="108"/>
      <c r="D36" s="108"/>
      <c r="E36" s="108"/>
      <c r="F36" s="72" t="s">
        <v>5</v>
      </c>
      <c r="G36" s="73" t="s">
        <v>6</v>
      </c>
      <c r="H36" s="72" t="s">
        <v>5</v>
      </c>
      <c r="I36" s="73" t="s">
        <v>6</v>
      </c>
      <c r="J36" s="47"/>
      <c r="K36" s="73" t="s">
        <v>6</v>
      </c>
      <c r="L36" s="17"/>
      <c r="M36" s="17"/>
    </row>
    <row r="37" spans="1:13" ht="12.75" customHeight="1">
      <c r="A37" s="109"/>
      <c r="B37" s="108"/>
      <c r="C37" s="108"/>
      <c r="D37" s="108"/>
      <c r="E37" s="108"/>
      <c r="F37" s="74"/>
      <c r="G37" s="75" t="s">
        <v>53</v>
      </c>
      <c r="H37" s="76">
        <f>H3</f>
        <v>0</v>
      </c>
      <c r="I37" s="75" t="s">
        <v>53</v>
      </c>
      <c r="J37" s="27"/>
      <c r="K37" s="75" t="s">
        <v>52</v>
      </c>
      <c r="L37" s="17"/>
      <c r="M37" s="17"/>
    </row>
    <row r="38" spans="1:13" ht="13.5" customHeight="1">
      <c r="A38" s="48" t="s">
        <v>15</v>
      </c>
      <c r="B38" s="100" t="s">
        <v>59</v>
      </c>
      <c r="C38" s="33" t="s">
        <v>31</v>
      </c>
      <c r="D38" s="36" t="s">
        <v>1</v>
      </c>
      <c r="E38" s="36">
        <v>36</v>
      </c>
      <c r="F38" s="82">
        <v>8.92</v>
      </c>
      <c r="G38" s="68">
        <f aca="true" t="shared" si="3" ref="G38:G46">F38*E38</f>
        <v>321.12</v>
      </c>
      <c r="H38" s="4">
        <f aca="true" t="shared" si="4" ref="H38:H46">F38-F38*H$37</f>
        <v>8.92</v>
      </c>
      <c r="I38" s="68">
        <f aca="true" t="shared" si="5" ref="I38:I46">H38*E38</f>
        <v>321.12</v>
      </c>
      <c r="J38" s="29"/>
      <c r="K38" s="70">
        <f aca="true" t="shared" si="6" ref="K38:K46">I38*H$5</f>
        <v>0</v>
      </c>
      <c r="L38" s="17"/>
      <c r="M38" s="17"/>
    </row>
    <row r="39" spans="1:13" ht="27.75" customHeight="1">
      <c r="A39" s="48" t="s">
        <v>7</v>
      </c>
      <c r="B39" s="101" t="s">
        <v>29</v>
      </c>
      <c r="C39" s="35" t="s">
        <v>32</v>
      </c>
      <c r="D39" s="36" t="s">
        <v>1</v>
      </c>
      <c r="E39" s="36">
        <v>1</v>
      </c>
      <c r="F39" s="82">
        <v>17.223</v>
      </c>
      <c r="G39" s="68">
        <f t="shared" si="3"/>
        <v>17.223</v>
      </c>
      <c r="H39" s="4">
        <f>F39-F39*H$37</f>
        <v>17.223</v>
      </c>
      <c r="I39" s="68">
        <f>H39*E39</f>
        <v>17.223</v>
      </c>
      <c r="J39" s="27"/>
      <c r="K39" s="70">
        <f t="shared" si="6"/>
        <v>0</v>
      </c>
      <c r="L39" s="17"/>
      <c r="M39" s="17"/>
    </row>
    <row r="40" spans="1:13" ht="13.5" customHeight="1">
      <c r="A40" s="48" t="s">
        <v>8</v>
      </c>
      <c r="B40" s="100" t="s">
        <v>60</v>
      </c>
      <c r="C40" s="35" t="s">
        <v>33</v>
      </c>
      <c r="D40" s="36" t="s">
        <v>1</v>
      </c>
      <c r="E40" s="36">
        <v>1</v>
      </c>
      <c r="F40" s="82">
        <v>21.961</v>
      </c>
      <c r="G40" s="68">
        <f t="shared" si="3"/>
        <v>21.961</v>
      </c>
      <c r="H40" s="4">
        <f>F40-F40*H$37</f>
        <v>21.961</v>
      </c>
      <c r="I40" s="68">
        <f>H40*E40</f>
        <v>21.961</v>
      </c>
      <c r="J40" s="49"/>
      <c r="K40" s="70">
        <f t="shared" si="6"/>
        <v>0</v>
      </c>
      <c r="L40" s="17"/>
      <c r="M40" s="17"/>
    </row>
    <row r="41" spans="1:11" ht="24">
      <c r="A41" s="48" t="s">
        <v>16</v>
      </c>
      <c r="B41" s="102" t="s">
        <v>83</v>
      </c>
      <c r="C41" s="77" t="s">
        <v>84</v>
      </c>
      <c r="D41" s="36" t="s">
        <v>1</v>
      </c>
      <c r="E41" s="84">
        <v>1</v>
      </c>
      <c r="F41" s="83">
        <v>210.157</v>
      </c>
      <c r="G41" s="68">
        <f t="shared" si="3"/>
        <v>210.157</v>
      </c>
      <c r="H41" s="4">
        <f t="shared" si="4"/>
        <v>210.157</v>
      </c>
      <c r="I41" s="68">
        <f t="shared" si="5"/>
        <v>210.157</v>
      </c>
      <c r="K41" s="70">
        <f t="shared" si="6"/>
        <v>0</v>
      </c>
    </row>
    <row r="42" spans="1:11" ht="12.75">
      <c r="A42" s="48" t="s">
        <v>17</v>
      </c>
      <c r="B42" s="102" t="s">
        <v>80</v>
      </c>
      <c r="C42" s="77" t="s">
        <v>87</v>
      </c>
      <c r="D42" s="36" t="s">
        <v>1</v>
      </c>
      <c r="E42" s="84">
        <v>1</v>
      </c>
      <c r="F42" s="83">
        <v>0.96</v>
      </c>
      <c r="G42" s="68">
        <f t="shared" si="3"/>
        <v>0.96</v>
      </c>
      <c r="H42" s="4">
        <f t="shared" si="4"/>
        <v>0.96</v>
      </c>
      <c r="I42" s="68">
        <f t="shared" si="5"/>
        <v>0.96</v>
      </c>
      <c r="K42" s="70">
        <f t="shared" si="6"/>
        <v>0</v>
      </c>
    </row>
    <row r="43" spans="1:11" ht="13.5" customHeight="1">
      <c r="A43" s="48" t="s">
        <v>18</v>
      </c>
      <c r="B43" s="103" t="s">
        <v>85</v>
      </c>
      <c r="C43" s="38" t="s">
        <v>86</v>
      </c>
      <c r="D43" s="36" t="s">
        <v>1</v>
      </c>
      <c r="E43" s="34">
        <v>1</v>
      </c>
      <c r="F43" s="82">
        <v>1039.24</v>
      </c>
      <c r="G43" s="68">
        <f t="shared" si="3"/>
        <v>1039.24</v>
      </c>
      <c r="H43" s="4">
        <f t="shared" si="4"/>
        <v>1039.24</v>
      </c>
      <c r="I43" s="68">
        <f t="shared" si="5"/>
        <v>1039.24</v>
      </c>
      <c r="J43" s="49"/>
      <c r="K43" s="70">
        <f t="shared" si="6"/>
        <v>0</v>
      </c>
    </row>
    <row r="44" spans="1:11" ht="13.5" customHeight="1">
      <c r="A44" s="104" t="s">
        <v>19</v>
      </c>
      <c r="B44" s="101" t="s">
        <v>30</v>
      </c>
      <c r="C44" s="33" t="s">
        <v>34</v>
      </c>
      <c r="D44" s="34" t="s">
        <v>1</v>
      </c>
      <c r="E44" s="34">
        <v>4</v>
      </c>
      <c r="F44" s="82">
        <v>1.1</v>
      </c>
      <c r="G44" s="68">
        <f>F44*E44</f>
        <v>4.4</v>
      </c>
      <c r="H44" s="4">
        <f>F44-F44*H$37</f>
        <v>1.1</v>
      </c>
      <c r="I44" s="68">
        <f>H44*E44</f>
        <v>4.4</v>
      </c>
      <c r="J44" s="49"/>
      <c r="K44" s="71"/>
    </row>
    <row r="45" spans="1:11" ht="13.5" customHeight="1">
      <c r="A45" s="104" t="s">
        <v>20</v>
      </c>
      <c r="B45" s="103" t="s">
        <v>88</v>
      </c>
      <c r="C45" s="38" t="s">
        <v>89</v>
      </c>
      <c r="D45" s="36" t="s">
        <v>1</v>
      </c>
      <c r="E45" s="34">
        <v>77</v>
      </c>
      <c r="F45" s="82">
        <v>0.202</v>
      </c>
      <c r="G45" s="68">
        <f>F45*E45</f>
        <v>15.554</v>
      </c>
      <c r="H45" s="4">
        <f>F45-F45*H$37</f>
        <v>0.202</v>
      </c>
      <c r="I45" s="68">
        <f>H45*E45</f>
        <v>15.554</v>
      </c>
      <c r="J45" s="49"/>
      <c r="K45" s="71"/>
    </row>
    <row r="46" spans="1:11" ht="13.5" customHeight="1">
      <c r="A46" s="104" t="s">
        <v>21</v>
      </c>
      <c r="B46" s="101" t="s">
        <v>90</v>
      </c>
      <c r="C46" s="33" t="s">
        <v>91</v>
      </c>
      <c r="D46" s="34" t="s">
        <v>1</v>
      </c>
      <c r="E46" s="34">
        <v>77</v>
      </c>
      <c r="F46" s="82">
        <v>0.11</v>
      </c>
      <c r="G46" s="68">
        <f t="shared" si="3"/>
        <v>8.47</v>
      </c>
      <c r="H46" s="4">
        <f t="shared" si="4"/>
        <v>0.11</v>
      </c>
      <c r="I46" s="68">
        <f t="shared" si="5"/>
        <v>8.47</v>
      </c>
      <c r="J46" s="49"/>
      <c r="K46" s="71">
        <f t="shared" si="6"/>
        <v>0</v>
      </c>
    </row>
    <row r="47" spans="1:11" ht="13.5" customHeight="1">
      <c r="A47" s="10"/>
      <c r="B47" s="10"/>
      <c r="C47" s="11" t="s">
        <v>2</v>
      </c>
      <c r="D47" s="12"/>
      <c r="E47" s="13"/>
      <c r="F47" s="14"/>
      <c r="G47" s="69">
        <f>SUM(G38:G46)</f>
        <v>1639.085</v>
      </c>
      <c r="H47" s="65"/>
      <c r="I47" s="69">
        <f>SUM(I38:I46)</f>
        <v>1639.085</v>
      </c>
      <c r="J47" s="49"/>
      <c r="K47" s="67">
        <f>SUM(K38:K46)</f>
        <v>0</v>
      </c>
    </row>
    <row r="48" spans="1:11" ht="13.5" customHeight="1">
      <c r="A48" s="10"/>
      <c r="B48" s="10"/>
      <c r="C48" s="6" t="s">
        <v>3</v>
      </c>
      <c r="D48" s="7"/>
      <c r="E48" s="8"/>
      <c r="F48" s="15"/>
      <c r="G48" s="69">
        <f>G47*18%</f>
        <v>295.035</v>
      </c>
      <c r="H48" s="65"/>
      <c r="I48" s="69">
        <f>I47*18%</f>
        <v>295.035</v>
      </c>
      <c r="J48" s="49"/>
      <c r="K48" s="67">
        <f>K47*18%</f>
        <v>0</v>
      </c>
    </row>
    <row r="49" spans="1:11" ht="13.5" customHeight="1">
      <c r="A49" s="10"/>
      <c r="B49" s="10"/>
      <c r="C49" s="6" t="s">
        <v>4</v>
      </c>
      <c r="D49" s="7"/>
      <c r="E49" s="7"/>
      <c r="F49" s="15"/>
      <c r="G49" s="69">
        <f>G48+G47</f>
        <v>1934.12</v>
      </c>
      <c r="H49" s="65"/>
      <c r="I49" s="69">
        <f>I48+I47</f>
        <v>1934.12</v>
      </c>
      <c r="J49" s="50"/>
      <c r="K49" s="67">
        <f>K48+K47</f>
        <v>0</v>
      </c>
    </row>
    <row r="50" spans="1:10" ht="12.75">
      <c r="A50" s="2"/>
      <c r="B50" s="2"/>
      <c r="C50" s="16"/>
      <c r="D50" s="16"/>
      <c r="E50" s="16"/>
      <c r="F50" s="16"/>
      <c r="G50" s="16"/>
      <c r="H50" s="10"/>
      <c r="I50" s="10"/>
      <c r="J50" s="50"/>
    </row>
    <row r="51" ht="12.75">
      <c r="J51" s="50"/>
    </row>
    <row r="52" ht="12.75">
      <c r="J52" s="51"/>
    </row>
  </sheetData>
  <sheetProtection/>
  <mergeCells count="20">
    <mergeCell ref="C35:C37"/>
    <mergeCell ref="D35:D37"/>
    <mergeCell ref="E35:E37"/>
    <mergeCell ref="A13:A15"/>
    <mergeCell ref="H35:I35"/>
    <mergeCell ref="H3:I4"/>
    <mergeCell ref="F35:G35"/>
    <mergeCell ref="F13:G13"/>
    <mergeCell ref="B13:B15"/>
    <mergeCell ref="H13:I13"/>
    <mergeCell ref="E13:E15"/>
    <mergeCell ref="A35:A37"/>
    <mergeCell ref="B35:B37"/>
    <mergeCell ref="F5:G6"/>
    <mergeCell ref="H5:I6"/>
    <mergeCell ref="F2:G2"/>
    <mergeCell ref="H2:I2"/>
    <mergeCell ref="C13:C15"/>
    <mergeCell ref="D13:D15"/>
    <mergeCell ref="F3:G4"/>
  </mergeCells>
  <printOptions horizontalCentered="1"/>
  <pageMargins left="0.15748031496062992" right="0.15748031496062992" top="0.3937007874015748" bottom="0.2755905511811024" header="0.2362204724409449" footer="0.31496062992125984"/>
  <pageSetup horizontalDpi="600" verticalDpi="600" orientation="portrait" paperSize="9" scale="7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Агротехсервис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Юлия</cp:lastModifiedBy>
  <cp:lastPrinted>2010-02-02T10:51:09Z</cp:lastPrinted>
  <dcterms:created xsi:type="dcterms:W3CDTF">2006-01-10T07:59:56Z</dcterms:created>
  <dcterms:modified xsi:type="dcterms:W3CDTF">2017-12-29T13:59:47Z</dcterms:modified>
  <cp:category/>
  <cp:version/>
  <cp:contentType/>
  <cp:contentStatus/>
</cp:coreProperties>
</file>