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0"/>
  </bookViews>
  <sheets>
    <sheet name="Лист   1    " sheetId="1" r:id="rId1"/>
  </sheets>
  <definedNames/>
  <calcPr fullCalcOnLoad="1" fullPrecision="0"/>
</workbook>
</file>

<file path=xl/sharedStrings.xml><?xml version="1.0" encoding="utf-8"?>
<sst xmlns="http://schemas.openxmlformats.org/spreadsheetml/2006/main" count="127" uniqueCount="88">
  <si>
    <t>Наименование товара</t>
  </si>
  <si>
    <t>шт.</t>
  </si>
  <si>
    <t>Итого:</t>
  </si>
  <si>
    <t>ВСЕГО:</t>
  </si>
  <si>
    <t>2</t>
  </si>
  <si>
    <t>Цена</t>
  </si>
  <si>
    <t>Сумма</t>
  </si>
  <si>
    <t>Пластина 4*30*700</t>
  </si>
  <si>
    <t>Руб.</t>
  </si>
  <si>
    <t>3</t>
  </si>
  <si>
    <t>4</t>
  </si>
  <si>
    <t>7</t>
  </si>
  <si>
    <t>Вал КПС-5Г</t>
  </si>
  <si>
    <t>9</t>
  </si>
  <si>
    <t>10</t>
  </si>
  <si>
    <t>11</t>
  </si>
  <si>
    <t xml:space="preserve">№ п/п </t>
  </si>
  <si>
    <t>Ед. Изм.</t>
  </si>
  <si>
    <t>Кол-во</t>
  </si>
  <si>
    <t>1</t>
  </si>
  <si>
    <t>Артикул</t>
  </si>
  <si>
    <t xml:space="preserve">Консоль "КСК 100" в сборе </t>
  </si>
  <si>
    <t>Полоса, 6мм.</t>
  </si>
  <si>
    <t>Палец двойной 17мм., закрытый, серый</t>
  </si>
  <si>
    <t>10703.01</t>
  </si>
  <si>
    <t>Направляющий палец двойной 17 мм., усиленный</t>
  </si>
  <si>
    <t>Палец тройной 17мм., закрытый, серый</t>
  </si>
  <si>
    <t>Укажите размер скидки</t>
  </si>
  <si>
    <t>Укажите курс ЕВРО</t>
  </si>
  <si>
    <t>Розница</t>
  </si>
  <si>
    <t>Опт</t>
  </si>
  <si>
    <t>руб</t>
  </si>
  <si>
    <t>8</t>
  </si>
  <si>
    <t>12</t>
  </si>
  <si>
    <t xml:space="preserve">Натяжной ролик в сборе 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</si>
  <si>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220</t>
    </r>
  </si>
  <si>
    <r>
      <t xml:space="preserve">Шкив ведущий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220</t>
    </r>
  </si>
  <si>
    <t>Шпонка с головкой 14х9х70</t>
  </si>
  <si>
    <t>КПС 5Г</t>
  </si>
  <si>
    <t>5</t>
  </si>
  <si>
    <t>6</t>
  </si>
  <si>
    <t>Полоса 1*30*255</t>
  </si>
  <si>
    <t>евро</t>
  </si>
  <si>
    <t>1. Детали Российского производства. Цены в рублях РФ.</t>
  </si>
  <si>
    <t xml:space="preserve"> 2. Детали производства Германии. Цены в Евро.</t>
  </si>
  <si>
    <t>16502.01</t>
  </si>
  <si>
    <t>16505.01</t>
  </si>
  <si>
    <t>12698</t>
  </si>
  <si>
    <t>12785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</si>
  <si>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</si>
  <si>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</si>
  <si>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</si>
  <si>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</si>
  <si>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</si>
  <si>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</si>
  <si>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</si>
  <si>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</si>
  <si>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</si>
  <si>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</si>
  <si>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</si>
  <si>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</si>
  <si>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</si>
  <si>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</si>
  <si>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</si>
  <si>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</si>
  <si>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Привод косы Pro-Drive 85MVv GKF</t>
  </si>
  <si>
    <t>Система скидок:</t>
  </si>
  <si>
    <r>
      <t xml:space="preserve">    Ширина захвата  </t>
    </r>
    <r>
      <rPr>
        <b/>
        <sz val="10"/>
        <rFont val="Arial Cyr"/>
        <family val="0"/>
      </rPr>
      <t>5м</t>
    </r>
  </si>
  <si>
    <r>
      <t xml:space="preserve">    Толщина бруса  </t>
    </r>
    <r>
      <rPr>
        <b/>
        <sz val="10"/>
        <rFont val="Arial Cyr"/>
        <family val="0"/>
      </rPr>
      <t>10мм</t>
    </r>
  </si>
  <si>
    <t>Болт М10*40</t>
  </si>
  <si>
    <t>Гайка М10</t>
  </si>
  <si>
    <t>A007Q</t>
  </si>
  <si>
    <t>Нож  Е-303  - 17фт. (5,2м) 1/2-68-1/2 сегм., 14tpi (мелк.), 
под ст.кольцо,  секциональный</t>
  </si>
  <si>
    <t>НДС 20%</t>
  </si>
  <si>
    <t>A012P</t>
  </si>
  <si>
    <t>03228</t>
  </si>
  <si>
    <t>03230</t>
  </si>
  <si>
    <t>03232</t>
  </si>
  <si>
    <t>A0124</t>
  </si>
  <si>
    <t>A014S</t>
  </si>
  <si>
    <t>03226</t>
  </si>
  <si>
    <t>Противозадирная пластичная смазка "Multipurpose EP 2 Grease" NLGI 2 (400г) (Group Schumacher)</t>
  </si>
  <si>
    <t>Гайка для вала КПС 5Г</t>
  </si>
  <si>
    <t>A0155</t>
  </si>
  <si>
    <t>Цены действительны с 31.12.2019г.</t>
  </si>
  <si>
    <r>
      <t xml:space="preserve">    Стоимость переоборудования</t>
    </r>
    <r>
      <rPr>
        <b/>
        <sz val="10"/>
        <rFont val="Arial Cyr"/>
        <family val="0"/>
      </rPr>
      <t xml:space="preserve"> 9000р.</t>
    </r>
  </si>
  <si>
    <t>A014P</t>
  </si>
  <si>
    <t>Передняя часть бруса КСК 100 S-10 мм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</si>
</sst>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0_р_."/>
    <numFmt numFmtId="182" formatCode="#,##0.0_р_."/>
    <numFmt numFmtId="183" formatCode="#,##0.00_ ;\-#,##0.00\ "/>
    <numFmt numFmtId="184" formatCode="0.00000"/>
    <numFmt numFmtId="185" formatCode="0.0000"/>
    <numFmt numFmtId="186" formatCode="0.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  <numFmt numFmtId="193" formatCode="#,##0.000"/>
    <numFmt numFmtId="194" formatCode="#,##0.0000\ [$€-407]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sz val="10"/>
      <name val="Symbol"/>
      <family val="1"/>
    </font>
    <font>
      <sz val="9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4"/>
      <color rgb="FFFF0000"/>
      <name val="Arial Cyr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93" fontId="6" fillId="0" borderId="1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distributed"/>
    </xf>
    <xf numFmtId="0" fontId="0" fillId="0" borderId="1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93" fontId="0" fillId="0" borderId="14" xfId="0" applyNumberFormat="1" applyBorder="1" applyAlignment="1">
      <alignment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right" vertical="distributed"/>
    </xf>
    <xf numFmtId="4" fontId="5" fillId="0" borderId="13" xfId="0" applyNumberFormat="1" applyFont="1" applyFill="1" applyBorder="1" applyAlignment="1">
      <alignment horizontal="right" vertical="distributed"/>
    </xf>
    <xf numFmtId="4" fontId="5" fillId="0" borderId="11" xfId="0" applyNumberFormat="1" applyFont="1" applyFill="1" applyBorder="1" applyAlignment="1">
      <alignment horizontal="right" vertical="distributed"/>
    </xf>
    <xf numFmtId="0" fontId="9" fillId="0" borderId="0" xfId="0" applyFont="1" applyFill="1" applyBorder="1" applyAlignment="1">
      <alignment/>
    </xf>
    <xf numFmtId="193" fontId="2" fillId="0" borderId="14" xfId="0" applyNumberFormat="1" applyFont="1" applyFill="1" applyBorder="1" applyAlignment="1">
      <alignment horizontal="right" vertical="center" wrapText="1"/>
    </xf>
    <xf numFmtId="4" fontId="5" fillId="2" borderId="14" xfId="0" applyNumberFormat="1" applyFont="1" applyFill="1" applyBorder="1" applyAlignment="1">
      <alignment horizontal="right" vertical="distributed"/>
    </xf>
    <xf numFmtId="2" fontId="0" fillId="2" borderId="14" xfId="0" applyNumberFormat="1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193" fontId="0" fillId="2" borderId="14" xfId="0" applyNumberFormat="1" applyFont="1" applyFill="1" applyBorder="1" applyAlignment="1">
      <alignment horizontal="right" vertical="center" wrapText="1"/>
    </xf>
    <xf numFmtId="193" fontId="2" fillId="2" borderId="14" xfId="0" applyNumberFormat="1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193" fontId="17" fillId="0" borderId="1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0" applyFont="1" applyAlignment="1">
      <alignment horizontal="left" vertical="center" wrapText="1"/>
    </xf>
    <xf numFmtId="185" fontId="57" fillId="0" borderId="0" xfId="57" applyNumberFormat="1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2" borderId="14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0" fillId="2" borderId="14" xfId="0" applyNumberFormat="1" applyFill="1" applyBorder="1" applyAlignment="1">
      <alignment vertical="center" wrapText="1"/>
    </xf>
    <xf numFmtId="4" fontId="0" fillId="2" borderId="14" xfId="0" applyNumberFormat="1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6" fillId="2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2" borderId="14" xfId="0" applyNumberForma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 wrapText="1"/>
    </xf>
    <xf numFmtId="0" fontId="57" fillId="33" borderId="0" xfId="0" applyFont="1" applyFill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right" vertical="top" wrapText="1"/>
    </xf>
    <xf numFmtId="49" fontId="0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 wrapText="1"/>
    </xf>
    <xf numFmtId="0" fontId="18" fillId="34" borderId="14" xfId="0" applyNumberFormat="1" applyFont="1" applyFill="1" applyBorder="1" applyAlignment="1">
      <alignment horizontal="left" vertical="center"/>
    </xf>
    <xf numFmtId="49" fontId="58" fillId="0" borderId="14" xfId="0" applyNumberFormat="1" applyFont="1" applyBorder="1" applyAlignment="1">
      <alignment horizontal="left" vertical="top"/>
    </xf>
    <xf numFmtId="0" fontId="58" fillId="0" borderId="14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7" fillId="35" borderId="0" xfId="0" applyFont="1" applyFill="1" applyAlignment="1">
      <alignment horizontal="left" vertical="center" wrapText="1"/>
    </xf>
    <xf numFmtId="178" fontId="57" fillId="36" borderId="0" xfId="43" applyFont="1" applyFill="1" applyAlignment="1">
      <alignment horizontal="center" vertical="center" wrapText="1"/>
    </xf>
    <xf numFmtId="9" fontId="57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85" fontId="57" fillId="0" borderId="0" xfId="57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44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.75390625" style="65" customWidth="1"/>
    <col min="2" max="2" width="10.00390625" style="0" customWidth="1"/>
    <col min="3" max="3" width="36.875" style="0" customWidth="1"/>
    <col min="4" max="4" width="3.75390625" style="0" customWidth="1"/>
    <col min="5" max="5" width="5.875" style="0" customWidth="1"/>
    <col min="6" max="6" width="9.125" style="0" customWidth="1"/>
    <col min="7" max="7" width="9.625" style="0" customWidth="1"/>
    <col min="8" max="8" width="11.25390625" style="0" customWidth="1"/>
    <col min="9" max="9" width="9.00390625" style="0" customWidth="1"/>
    <col min="10" max="10" width="4.00390625" style="0" customWidth="1"/>
    <col min="11" max="11" width="12.00390625" style="0" customWidth="1"/>
  </cols>
  <sheetData>
    <row r="1" spans="1:10" ht="61.5" customHeight="1">
      <c r="A1" s="81"/>
      <c r="B1" s="24"/>
      <c r="C1" s="11"/>
      <c r="D1" s="11"/>
      <c r="E1" s="11"/>
      <c r="F1" s="11"/>
      <c r="G1" s="11"/>
      <c r="H1" s="11"/>
      <c r="I1" s="11"/>
      <c r="J1" s="11"/>
    </row>
    <row r="2" spans="1:14" ht="23.25" customHeight="1">
      <c r="A2" s="81"/>
      <c r="B2" s="11"/>
      <c r="C2" s="91" t="s">
        <v>38</v>
      </c>
      <c r="D2" s="25"/>
      <c r="E2" s="11"/>
      <c r="F2" s="103" t="s">
        <v>2</v>
      </c>
      <c r="G2" s="103"/>
      <c r="H2" s="104">
        <f>I27+K42</f>
        <v>19534.33</v>
      </c>
      <c r="I2" s="104"/>
      <c r="J2" s="11"/>
      <c r="K2" s="55" t="s">
        <v>66</v>
      </c>
      <c r="L2" s="11"/>
      <c r="M2" s="11"/>
      <c r="N2" s="11"/>
    </row>
    <row r="3" spans="1:14" ht="13.5" customHeight="1">
      <c r="A3" s="81"/>
      <c r="B3" s="11"/>
      <c r="C3" s="11" t="s">
        <v>67</v>
      </c>
      <c r="D3" s="25"/>
      <c r="E3" s="11"/>
      <c r="F3" s="102" t="s">
        <v>27</v>
      </c>
      <c r="G3" s="102"/>
      <c r="H3" s="105">
        <v>0</v>
      </c>
      <c r="I3" s="106"/>
      <c r="J3" s="11"/>
      <c r="K3" s="28"/>
      <c r="L3" s="11"/>
      <c r="M3" s="11"/>
      <c r="N3" s="11"/>
    </row>
    <row r="4" spans="1:14" ht="13.5" customHeight="1">
      <c r="A4" s="81"/>
      <c r="B4" s="11"/>
      <c r="C4" s="11" t="s">
        <v>68</v>
      </c>
      <c r="D4" s="11"/>
      <c r="E4" s="11"/>
      <c r="F4" s="102"/>
      <c r="G4" s="102"/>
      <c r="H4" s="106"/>
      <c r="I4" s="106"/>
      <c r="J4" s="11"/>
      <c r="K4" s="53" t="s">
        <v>49</v>
      </c>
      <c r="L4" s="54"/>
      <c r="M4" s="54"/>
      <c r="N4" s="55" t="s">
        <v>50</v>
      </c>
    </row>
    <row r="5" spans="1:14" ht="13.5" customHeight="1">
      <c r="A5" s="26"/>
      <c r="B5" s="26"/>
      <c r="C5" s="50" t="s">
        <v>85</v>
      </c>
      <c r="D5" s="30"/>
      <c r="E5" s="30"/>
      <c r="F5" s="102" t="s">
        <v>28</v>
      </c>
      <c r="G5" s="102"/>
      <c r="H5" s="107">
        <v>0</v>
      </c>
      <c r="I5" s="107"/>
      <c r="J5" s="11"/>
      <c r="K5" s="53" t="s">
        <v>51</v>
      </c>
      <c r="L5" s="54"/>
      <c r="M5" s="54"/>
      <c r="N5" s="54" t="s">
        <v>52</v>
      </c>
    </row>
    <row r="6" spans="2:14" ht="13.5" customHeight="1">
      <c r="B6" s="26"/>
      <c r="C6" s="15"/>
      <c r="D6" s="30"/>
      <c r="E6" s="30"/>
      <c r="F6" s="102"/>
      <c r="G6" s="102"/>
      <c r="H6" s="107"/>
      <c r="I6" s="107"/>
      <c r="J6" s="11"/>
      <c r="K6" s="53" t="s">
        <v>53</v>
      </c>
      <c r="L6" s="54"/>
      <c r="M6" s="54"/>
      <c r="N6" s="54" t="s">
        <v>54</v>
      </c>
    </row>
    <row r="7" spans="2:14" ht="13.5" customHeight="1">
      <c r="B7" s="26"/>
      <c r="C7" s="15"/>
      <c r="D7" s="30"/>
      <c r="E7" s="30"/>
      <c r="F7" s="51"/>
      <c r="G7" s="51"/>
      <c r="H7" s="52"/>
      <c r="I7" s="52"/>
      <c r="J7" s="11"/>
      <c r="K7" s="53" t="s">
        <v>55</v>
      </c>
      <c r="L7" s="54"/>
      <c r="M7" s="54"/>
      <c r="N7" s="54" t="s">
        <v>56</v>
      </c>
    </row>
    <row r="8" spans="1:14" ht="13.5" customHeight="1">
      <c r="A8" s="86" t="s">
        <v>84</v>
      </c>
      <c r="B8" s="26"/>
      <c r="C8" s="15"/>
      <c r="D8" s="30"/>
      <c r="E8" s="30"/>
      <c r="F8" s="51"/>
      <c r="G8" s="51"/>
      <c r="H8" s="52"/>
      <c r="I8" s="52"/>
      <c r="J8" s="11"/>
      <c r="K8" s="53" t="s">
        <v>57</v>
      </c>
      <c r="L8" s="54"/>
      <c r="M8" s="54"/>
      <c r="N8" s="54" t="s">
        <v>58</v>
      </c>
    </row>
    <row r="9" spans="1:14" ht="13.5" customHeight="1">
      <c r="A9" s="87" t="s">
        <v>43</v>
      </c>
      <c r="B9" s="31"/>
      <c r="C9" s="31"/>
      <c r="D9" s="31"/>
      <c r="E9" s="32"/>
      <c r="F9" s="11"/>
      <c r="G9" s="11"/>
      <c r="H9" s="11"/>
      <c r="I9" s="11"/>
      <c r="J9" s="11"/>
      <c r="K9" s="53" t="s">
        <v>59</v>
      </c>
      <c r="L9" s="54"/>
      <c r="M9" s="54"/>
      <c r="N9" s="54" t="s">
        <v>60</v>
      </c>
    </row>
    <row r="10" spans="1:14" ht="15">
      <c r="A10" s="101" t="s">
        <v>16</v>
      </c>
      <c r="B10" s="99" t="s">
        <v>20</v>
      </c>
      <c r="C10" s="99" t="s">
        <v>0</v>
      </c>
      <c r="D10" s="99" t="s">
        <v>17</v>
      </c>
      <c r="E10" s="99" t="s">
        <v>18</v>
      </c>
      <c r="F10" s="100" t="s">
        <v>29</v>
      </c>
      <c r="G10" s="100"/>
      <c r="H10" s="100" t="s">
        <v>30</v>
      </c>
      <c r="I10" s="100"/>
      <c r="K10" s="53" t="s">
        <v>61</v>
      </c>
      <c r="L10" s="54"/>
      <c r="M10" s="54"/>
      <c r="N10" s="54" t="s">
        <v>62</v>
      </c>
    </row>
    <row r="11" spans="1:14" ht="15">
      <c r="A11" s="101"/>
      <c r="B11" s="99"/>
      <c r="C11" s="99"/>
      <c r="D11" s="99"/>
      <c r="E11" s="99"/>
      <c r="F11" s="43" t="s">
        <v>5</v>
      </c>
      <c r="G11" s="44" t="s">
        <v>6</v>
      </c>
      <c r="H11" s="43" t="s">
        <v>5</v>
      </c>
      <c r="I11" s="44" t="s">
        <v>6</v>
      </c>
      <c r="K11" s="53" t="s">
        <v>63</v>
      </c>
      <c r="L11" s="54"/>
      <c r="M11" s="54"/>
      <c r="N11" s="54" t="s">
        <v>64</v>
      </c>
    </row>
    <row r="12" spans="1:9" ht="12.75">
      <c r="A12" s="101"/>
      <c r="B12" s="99"/>
      <c r="C12" s="99"/>
      <c r="D12" s="99"/>
      <c r="E12" s="99"/>
      <c r="F12" s="45"/>
      <c r="G12" s="46" t="s">
        <v>8</v>
      </c>
      <c r="H12" s="47">
        <f>H3</f>
        <v>0</v>
      </c>
      <c r="I12" s="46" t="s">
        <v>8</v>
      </c>
    </row>
    <row r="13" spans="1:9" s="72" customFormat="1" ht="13.5" customHeight="1">
      <c r="A13" s="83" t="s">
        <v>19</v>
      </c>
      <c r="B13" s="95" t="s">
        <v>74</v>
      </c>
      <c r="C13" s="68" t="s">
        <v>21</v>
      </c>
      <c r="D13" s="68" t="s">
        <v>1</v>
      </c>
      <c r="E13" s="68">
        <v>1</v>
      </c>
      <c r="F13" s="92">
        <v>3950</v>
      </c>
      <c r="G13" s="69">
        <f>F13*E13</f>
        <v>3950</v>
      </c>
      <c r="H13" s="70">
        <f>F13-F13*H$12</f>
        <v>3950</v>
      </c>
      <c r="I13" s="71">
        <f aca="true" t="shared" si="0" ref="I13:I24">H13*E13</f>
        <v>3950</v>
      </c>
    </row>
    <row r="14" spans="1:9" s="72" customFormat="1" ht="13.5" customHeight="1">
      <c r="A14" s="83" t="s">
        <v>4</v>
      </c>
      <c r="B14" s="93" t="s">
        <v>75</v>
      </c>
      <c r="C14" s="68" t="s">
        <v>7</v>
      </c>
      <c r="D14" s="68" t="s">
        <v>1</v>
      </c>
      <c r="E14" s="68">
        <v>1</v>
      </c>
      <c r="F14" s="92">
        <v>89.57</v>
      </c>
      <c r="G14" s="69">
        <f>F14*E14</f>
        <v>89.57</v>
      </c>
      <c r="H14" s="70">
        <f>F14-F14*H$12</f>
        <v>89.57</v>
      </c>
      <c r="I14" s="73">
        <f t="shared" si="0"/>
        <v>89.57</v>
      </c>
    </row>
    <row r="15" spans="1:9" s="72" customFormat="1" ht="13.5" customHeight="1">
      <c r="A15" s="83" t="s">
        <v>9</v>
      </c>
      <c r="B15" s="96" t="s">
        <v>86</v>
      </c>
      <c r="C15" s="98" t="s">
        <v>87</v>
      </c>
      <c r="D15" s="74" t="s">
        <v>1</v>
      </c>
      <c r="E15" s="74">
        <v>1</v>
      </c>
      <c r="F15" s="92">
        <v>631.5</v>
      </c>
      <c r="G15" s="69">
        <f>F15*E15</f>
        <v>631.5</v>
      </c>
      <c r="H15" s="70">
        <f>F15-F15*H$12</f>
        <v>631.5</v>
      </c>
      <c r="I15" s="73">
        <f t="shared" si="0"/>
        <v>631.5</v>
      </c>
    </row>
    <row r="16" spans="1:9" s="72" customFormat="1" ht="13.5" customHeight="1">
      <c r="A16" s="83" t="s">
        <v>10</v>
      </c>
      <c r="B16" s="93" t="s">
        <v>47</v>
      </c>
      <c r="C16" s="75" t="s">
        <v>34</v>
      </c>
      <c r="D16" s="68" t="s">
        <v>1</v>
      </c>
      <c r="E16" s="68">
        <v>1</v>
      </c>
      <c r="F16" s="92">
        <v>683.41</v>
      </c>
      <c r="G16" s="69">
        <f>F16*E16</f>
        <v>683.41</v>
      </c>
      <c r="H16" s="70">
        <f aca="true" t="shared" si="1" ref="H16:H21">F16-F16*H$12</f>
        <v>683.41</v>
      </c>
      <c r="I16" s="71">
        <f t="shared" si="0"/>
        <v>683.41</v>
      </c>
    </row>
    <row r="17" spans="1:9" s="72" customFormat="1" ht="13.5" customHeight="1">
      <c r="A17" s="83" t="s">
        <v>39</v>
      </c>
      <c r="B17" s="93" t="s">
        <v>48</v>
      </c>
      <c r="C17" s="75" t="s">
        <v>35</v>
      </c>
      <c r="D17" s="74" t="s">
        <v>1</v>
      </c>
      <c r="E17" s="74">
        <v>1</v>
      </c>
      <c r="F17" s="92">
        <v>2950</v>
      </c>
      <c r="G17" s="71">
        <f>F17</f>
        <v>2950</v>
      </c>
      <c r="H17" s="70">
        <f t="shared" si="1"/>
        <v>2950</v>
      </c>
      <c r="I17" s="71">
        <f t="shared" si="0"/>
        <v>2950</v>
      </c>
    </row>
    <row r="18" spans="1:15" s="72" customFormat="1" ht="13.5" customHeight="1">
      <c r="A18" s="83" t="s">
        <v>40</v>
      </c>
      <c r="B18" s="93" t="s">
        <v>76</v>
      </c>
      <c r="C18" s="75" t="s">
        <v>36</v>
      </c>
      <c r="D18" s="68" t="s">
        <v>1</v>
      </c>
      <c r="E18" s="68">
        <v>1</v>
      </c>
      <c r="F18" s="92">
        <v>1398.96</v>
      </c>
      <c r="G18" s="71">
        <f>F18</f>
        <v>1398.96</v>
      </c>
      <c r="H18" s="70">
        <f t="shared" si="1"/>
        <v>1398.96</v>
      </c>
      <c r="I18" s="71">
        <f t="shared" si="0"/>
        <v>1398.96</v>
      </c>
      <c r="J18" s="55"/>
      <c r="O18" s="55"/>
    </row>
    <row r="19" spans="1:15" s="55" customFormat="1" ht="13.5" customHeight="1">
      <c r="A19" s="83" t="s">
        <v>11</v>
      </c>
      <c r="B19" s="93" t="s">
        <v>77</v>
      </c>
      <c r="C19" s="76" t="s">
        <v>37</v>
      </c>
      <c r="D19" s="68" t="s">
        <v>1</v>
      </c>
      <c r="E19" s="68">
        <v>1</v>
      </c>
      <c r="F19" s="92">
        <v>62.65</v>
      </c>
      <c r="G19" s="71">
        <f>F19</f>
        <v>62.65</v>
      </c>
      <c r="H19" s="70">
        <f t="shared" si="1"/>
        <v>62.65</v>
      </c>
      <c r="I19" s="71">
        <f t="shared" si="0"/>
        <v>62.65</v>
      </c>
      <c r="J19" s="72"/>
      <c r="O19" s="72"/>
    </row>
    <row r="20" spans="1:9" s="72" customFormat="1" ht="13.5" customHeight="1">
      <c r="A20" s="83" t="s">
        <v>32</v>
      </c>
      <c r="B20" s="97" t="s">
        <v>78</v>
      </c>
      <c r="C20" s="77" t="s">
        <v>22</v>
      </c>
      <c r="D20" s="74" t="s">
        <v>1</v>
      </c>
      <c r="E20" s="74">
        <v>17</v>
      </c>
      <c r="F20" s="92">
        <v>88.66</v>
      </c>
      <c r="G20" s="71">
        <f>F20*E20</f>
        <v>1507.22</v>
      </c>
      <c r="H20" s="70">
        <f t="shared" si="1"/>
        <v>88.66</v>
      </c>
      <c r="I20" s="71">
        <f t="shared" si="0"/>
        <v>1507.22</v>
      </c>
    </row>
    <row r="21" spans="1:9" s="72" customFormat="1" ht="13.5" customHeight="1">
      <c r="A21" s="83" t="s">
        <v>13</v>
      </c>
      <c r="B21" s="96" t="s">
        <v>79</v>
      </c>
      <c r="C21" s="78" t="s">
        <v>41</v>
      </c>
      <c r="D21" s="74" t="s">
        <v>1</v>
      </c>
      <c r="E21" s="74">
        <v>17</v>
      </c>
      <c r="F21" s="92">
        <v>49.24</v>
      </c>
      <c r="G21" s="71">
        <f>F21*E21</f>
        <v>837.08</v>
      </c>
      <c r="H21" s="70">
        <f t="shared" si="1"/>
        <v>49.24</v>
      </c>
      <c r="I21" s="71">
        <f t="shared" si="0"/>
        <v>837.08</v>
      </c>
    </row>
    <row r="22" spans="1:9" s="72" customFormat="1" ht="13.5" customHeight="1">
      <c r="A22" s="83" t="s">
        <v>14</v>
      </c>
      <c r="B22" s="94" t="s">
        <v>80</v>
      </c>
      <c r="C22" s="23" t="s">
        <v>12</v>
      </c>
      <c r="D22" s="23" t="s">
        <v>1</v>
      </c>
      <c r="E22" s="23">
        <v>1</v>
      </c>
      <c r="F22" s="92">
        <v>3564</v>
      </c>
      <c r="G22" s="59">
        <f>F22*E22</f>
        <v>3564</v>
      </c>
      <c r="H22" s="60">
        <f>F22-F22*H$12</f>
        <v>3564</v>
      </c>
      <c r="I22" s="61">
        <f>H22*E22</f>
        <v>3564</v>
      </c>
    </row>
    <row r="23" spans="1:9" s="79" customFormat="1" ht="12.75" customHeight="1">
      <c r="A23" s="83" t="s">
        <v>15</v>
      </c>
      <c r="B23" s="90" t="s">
        <v>83</v>
      </c>
      <c r="C23" s="56" t="s">
        <v>82</v>
      </c>
      <c r="D23" s="56" t="s">
        <v>1</v>
      </c>
      <c r="E23" s="56">
        <v>2</v>
      </c>
      <c r="F23" s="56">
        <v>204.65</v>
      </c>
      <c r="G23" s="62">
        <f>F23*E23</f>
        <v>409.3</v>
      </c>
      <c r="H23" s="63">
        <f>F23-F23*H$12</f>
        <v>204.65</v>
      </c>
      <c r="I23" s="62">
        <f>H23*E23</f>
        <v>409.3</v>
      </c>
    </row>
    <row r="24" spans="1:9" s="72" customFormat="1" ht="48" customHeight="1">
      <c r="A24" s="83" t="s">
        <v>33</v>
      </c>
      <c r="B24" s="93"/>
      <c r="C24" s="11" t="s">
        <v>81</v>
      </c>
      <c r="D24" s="64" t="s">
        <v>1</v>
      </c>
      <c r="E24" s="64">
        <v>1</v>
      </c>
      <c r="F24" s="80">
        <v>194.92</v>
      </c>
      <c r="G24" s="71">
        <f>F24*E24</f>
        <v>194.92</v>
      </c>
      <c r="H24" s="70">
        <f>F24</f>
        <v>194.92</v>
      </c>
      <c r="I24" s="71">
        <f t="shared" si="0"/>
        <v>194.92</v>
      </c>
    </row>
    <row r="25" spans="1:9" ht="13.5" customHeight="1">
      <c r="A25" s="9"/>
      <c r="B25" s="9"/>
      <c r="C25" s="7" t="s">
        <v>2</v>
      </c>
      <c r="D25" s="8"/>
      <c r="E25" s="8"/>
      <c r="F25" s="34"/>
      <c r="G25" s="38">
        <f>SUM(G13:G24)</f>
        <v>16278.61</v>
      </c>
      <c r="H25" s="33"/>
      <c r="I25" s="38">
        <f>SUM(I13:I24)</f>
        <v>16278.61</v>
      </c>
    </row>
    <row r="26" spans="1:9" ht="13.5" customHeight="1">
      <c r="A26" s="9"/>
      <c r="B26" s="9"/>
      <c r="C26" s="5" t="s">
        <v>73</v>
      </c>
      <c r="D26" s="6"/>
      <c r="E26" s="6"/>
      <c r="F26" s="35"/>
      <c r="G26" s="38">
        <f>G25*20%</f>
        <v>3255.72</v>
      </c>
      <c r="H26" s="33"/>
      <c r="I26" s="38">
        <f>I25*20%</f>
        <v>3255.72</v>
      </c>
    </row>
    <row r="27" spans="1:9" ht="13.5" customHeight="1">
      <c r="A27" s="9"/>
      <c r="B27" s="9"/>
      <c r="C27" s="5" t="s">
        <v>3</v>
      </c>
      <c r="D27" s="6"/>
      <c r="E27" s="6"/>
      <c r="F27" s="35"/>
      <c r="G27" s="38">
        <f>G25+G26</f>
        <v>19534.33</v>
      </c>
      <c r="H27" s="33"/>
      <c r="I27" s="38">
        <f>I25+I26</f>
        <v>19534.33</v>
      </c>
    </row>
    <row r="28" spans="1:9" ht="13.5" customHeight="1">
      <c r="A28" s="9"/>
      <c r="B28" s="9"/>
      <c r="C28" s="2"/>
      <c r="D28" s="2"/>
      <c r="E28" s="2"/>
      <c r="F28" s="22"/>
      <c r="G28" s="22"/>
      <c r="H28" s="22"/>
      <c r="I28" s="22"/>
    </row>
    <row r="29" spans="1:9" ht="12.75" customHeight="1">
      <c r="A29" s="82" t="s">
        <v>44</v>
      </c>
      <c r="B29" s="9"/>
      <c r="C29" s="10"/>
      <c r="D29" s="36"/>
      <c r="E29" s="36"/>
      <c r="F29" s="36"/>
      <c r="G29" s="36"/>
      <c r="H29" s="36"/>
      <c r="I29" s="36"/>
    </row>
    <row r="30" spans="1:11" ht="12.75">
      <c r="A30" s="101" t="s">
        <v>16</v>
      </c>
      <c r="B30" s="99" t="s">
        <v>20</v>
      </c>
      <c r="C30" s="99" t="s">
        <v>0</v>
      </c>
      <c r="D30" s="99" t="s">
        <v>17</v>
      </c>
      <c r="E30" s="99" t="s">
        <v>18</v>
      </c>
      <c r="F30" s="100" t="s">
        <v>29</v>
      </c>
      <c r="G30" s="100"/>
      <c r="H30" s="100" t="s">
        <v>30</v>
      </c>
      <c r="I30" s="100"/>
      <c r="K30" s="27" t="s">
        <v>30</v>
      </c>
    </row>
    <row r="31" spans="1:11" ht="12.75">
      <c r="A31" s="101"/>
      <c r="B31" s="99"/>
      <c r="C31" s="99"/>
      <c r="D31" s="99"/>
      <c r="E31" s="99"/>
      <c r="F31" s="43" t="s">
        <v>5</v>
      </c>
      <c r="G31" s="44" t="s">
        <v>6</v>
      </c>
      <c r="H31" s="43" t="s">
        <v>5</v>
      </c>
      <c r="I31" s="44" t="s">
        <v>6</v>
      </c>
      <c r="J31" s="1"/>
      <c r="K31" s="44" t="s">
        <v>6</v>
      </c>
    </row>
    <row r="32" spans="1:11" ht="13.5" customHeight="1">
      <c r="A32" s="101"/>
      <c r="B32" s="99"/>
      <c r="C32" s="99"/>
      <c r="D32" s="99"/>
      <c r="E32" s="99"/>
      <c r="F32" s="45"/>
      <c r="G32" s="46" t="s">
        <v>42</v>
      </c>
      <c r="H32" s="47">
        <f>H3</f>
        <v>0</v>
      </c>
      <c r="I32" s="46" t="s">
        <v>42</v>
      </c>
      <c r="J32" s="1"/>
      <c r="K32" s="46" t="s">
        <v>31</v>
      </c>
    </row>
    <row r="33" spans="1:11" s="72" customFormat="1" ht="12.75" customHeight="1">
      <c r="A33" s="12">
        <v>1</v>
      </c>
      <c r="B33" s="67" t="s">
        <v>45</v>
      </c>
      <c r="C33" s="56" t="s">
        <v>23</v>
      </c>
      <c r="D33" s="13" t="s">
        <v>1</v>
      </c>
      <c r="E33" s="13">
        <v>31</v>
      </c>
      <c r="F33" s="29">
        <v>8.5</v>
      </c>
      <c r="G33" s="41">
        <f>F33*E33</f>
        <v>263.5</v>
      </c>
      <c r="H33" s="14">
        <f>F33-F33*H$32</f>
        <v>8.5</v>
      </c>
      <c r="I33" s="41">
        <f aca="true" t="shared" si="2" ref="I33:I39">H33*E33</f>
        <v>263.5</v>
      </c>
      <c r="J33" s="55"/>
      <c r="K33" s="39">
        <f aca="true" t="shared" si="3" ref="K33:K39">I33*H$5</f>
        <v>0</v>
      </c>
    </row>
    <row r="34" spans="1:11" s="72" customFormat="1" ht="25.5" customHeight="1">
      <c r="A34" s="12">
        <v>2</v>
      </c>
      <c r="B34" s="88" t="s">
        <v>24</v>
      </c>
      <c r="C34" s="23" t="s">
        <v>25</v>
      </c>
      <c r="D34" s="12" t="s">
        <v>1</v>
      </c>
      <c r="E34" s="12">
        <v>1</v>
      </c>
      <c r="F34" s="29">
        <v>16.878</v>
      </c>
      <c r="G34" s="41">
        <f>F34*E34</f>
        <v>16.878</v>
      </c>
      <c r="H34" s="14">
        <f>F34-F34*H$32</f>
        <v>16.878</v>
      </c>
      <c r="I34" s="41">
        <f t="shared" si="2"/>
        <v>16.878</v>
      </c>
      <c r="J34" s="55"/>
      <c r="K34" s="39">
        <f t="shared" si="3"/>
        <v>0</v>
      </c>
    </row>
    <row r="35" spans="1:11" s="72" customFormat="1" ht="12.75" customHeight="1">
      <c r="A35" s="12">
        <v>3</v>
      </c>
      <c r="B35" s="67" t="s">
        <v>46</v>
      </c>
      <c r="C35" s="56" t="s">
        <v>26</v>
      </c>
      <c r="D35" s="12" t="s">
        <v>1</v>
      </c>
      <c r="E35" s="12">
        <v>1</v>
      </c>
      <c r="F35" s="29">
        <v>21.5</v>
      </c>
      <c r="G35" s="41">
        <f>F35*E35</f>
        <v>21.5</v>
      </c>
      <c r="H35" s="14">
        <f>F35-F35*H$32</f>
        <v>21.5</v>
      </c>
      <c r="I35" s="41">
        <f t="shared" si="2"/>
        <v>21.5</v>
      </c>
      <c r="J35" s="55"/>
      <c r="K35" s="39">
        <f t="shared" si="3"/>
        <v>0</v>
      </c>
    </row>
    <row r="36" spans="1:11" s="72" customFormat="1" ht="12.75" customHeight="1">
      <c r="A36" s="12">
        <v>4</v>
      </c>
      <c r="B36" s="67" t="s">
        <v>71</v>
      </c>
      <c r="C36" s="56" t="s">
        <v>72</v>
      </c>
      <c r="D36" s="12" t="s">
        <v>1</v>
      </c>
      <c r="E36" s="12">
        <v>1</v>
      </c>
      <c r="F36" s="29">
        <v>213.36</v>
      </c>
      <c r="G36" s="41">
        <v>208.69</v>
      </c>
      <c r="H36" s="14">
        <f>F36-F36*H$32</f>
        <v>213.36</v>
      </c>
      <c r="I36" s="41">
        <f t="shared" si="2"/>
        <v>213.36</v>
      </c>
      <c r="J36" s="55"/>
      <c r="K36" s="39">
        <v>0</v>
      </c>
    </row>
    <row r="37" spans="1:11" s="72" customFormat="1" ht="25.5">
      <c r="A37" s="12">
        <v>5</v>
      </c>
      <c r="B37" s="66">
        <v>15957</v>
      </c>
      <c r="C37" s="23" t="s">
        <v>65</v>
      </c>
      <c r="D37" s="12" t="s">
        <v>1</v>
      </c>
      <c r="E37" s="12">
        <v>1</v>
      </c>
      <c r="F37" s="29">
        <v>1039.24</v>
      </c>
      <c r="G37" s="41">
        <f>F37*E37</f>
        <v>1039.24</v>
      </c>
      <c r="H37" s="14">
        <f>F37-F37*H$32</f>
        <v>1039.24</v>
      </c>
      <c r="I37" s="41">
        <f t="shared" si="2"/>
        <v>1039.24</v>
      </c>
      <c r="K37" s="39">
        <f>I37*H$5</f>
        <v>0</v>
      </c>
    </row>
    <row r="38" spans="1:11" s="72" customFormat="1" ht="25.5">
      <c r="A38" s="12">
        <v>6</v>
      </c>
      <c r="B38" s="89">
        <v>12997</v>
      </c>
      <c r="C38" s="48" t="s">
        <v>69</v>
      </c>
      <c r="D38" s="57" t="s">
        <v>1</v>
      </c>
      <c r="E38" s="58">
        <v>67</v>
      </c>
      <c r="F38" s="49">
        <v>0.19</v>
      </c>
      <c r="G38" s="41">
        <f>F38*E38</f>
        <v>12.73</v>
      </c>
      <c r="H38" s="14">
        <f>F38-F38*H$32</f>
        <v>0.19</v>
      </c>
      <c r="I38" s="41">
        <f t="shared" si="2"/>
        <v>12.73</v>
      </c>
      <c r="K38" s="39">
        <f>I38*H$5</f>
        <v>0</v>
      </c>
    </row>
    <row r="39" spans="1:11" s="72" customFormat="1" ht="12.75" customHeight="1">
      <c r="A39" s="12">
        <v>7</v>
      </c>
      <c r="B39" s="66">
        <v>13955</v>
      </c>
      <c r="C39" s="23" t="s">
        <v>70</v>
      </c>
      <c r="D39" s="12" t="s">
        <v>1</v>
      </c>
      <c r="E39" s="12">
        <v>67</v>
      </c>
      <c r="F39" s="29">
        <v>0.11</v>
      </c>
      <c r="G39" s="41">
        <f>F39*E39</f>
        <v>7.37</v>
      </c>
      <c r="H39" s="14">
        <f>F39-F39*H$32</f>
        <v>0.11</v>
      </c>
      <c r="I39" s="41">
        <f t="shared" si="2"/>
        <v>7.37</v>
      </c>
      <c r="J39" s="55"/>
      <c r="K39" s="39">
        <f t="shared" si="3"/>
        <v>0</v>
      </c>
    </row>
    <row r="40" spans="1:11" ht="12.75" customHeight="1">
      <c r="A40" s="84"/>
      <c r="B40" s="15"/>
      <c r="C40" s="16" t="s">
        <v>2</v>
      </c>
      <c r="D40" s="17"/>
      <c r="E40" s="17"/>
      <c r="F40" s="18"/>
      <c r="G40" s="42">
        <f>SUM(G33:G39)</f>
        <v>1569.908</v>
      </c>
      <c r="H40" s="37"/>
      <c r="I40" s="42">
        <f>SUM(I33:I39)</f>
        <v>1574.578</v>
      </c>
      <c r="J40" s="1"/>
      <c r="K40" s="40">
        <f>SUM(K33:K39)</f>
        <v>0</v>
      </c>
    </row>
    <row r="41" spans="1:11" ht="12.75">
      <c r="A41" s="84"/>
      <c r="B41" s="15"/>
      <c r="C41" s="19" t="s">
        <v>73</v>
      </c>
      <c r="D41" s="20"/>
      <c r="E41" s="20"/>
      <c r="F41" s="21"/>
      <c r="G41" s="42">
        <f>G40*20%</f>
        <v>313.982</v>
      </c>
      <c r="H41" s="37"/>
      <c r="I41" s="42">
        <f>I40*20%</f>
        <v>314.916</v>
      </c>
      <c r="K41" s="40">
        <f>K40*20%</f>
        <v>0</v>
      </c>
    </row>
    <row r="42" spans="1:11" ht="12.75">
      <c r="A42" s="84"/>
      <c r="B42" s="15"/>
      <c r="C42" s="19" t="s">
        <v>3</v>
      </c>
      <c r="D42" s="20"/>
      <c r="E42" s="20"/>
      <c r="F42" s="21"/>
      <c r="G42" s="42">
        <f>G41+G40</f>
        <v>1883.89</v>
      </c>
      <c r="H42" s="37"/>
      <c r="I42" s="42">
        <f>I41+I40</f>
        <v>1889.494</v>
      </c>
      <c r="K42" s="40">
        <f>K41+K40</f>
        <v>0</v>
      </c>
    </row>
    <row r="43" spans="1:9" ht="12.75">
      <c r="A43" s="85"/>
      <c r="B43" s="2"/>
      <c r="C43" s="2"/>
      <c r="D43" s="2"/>
      <c r="E43" s="2"/>
      <c r="F43" s="3"/>
      <c r="G43" s="3"/>
      <c r="H43" s="4"/>
      <c r="I43" s="4"/>
    </row>
    <row r="44" spans="1:9" ht="12.75">
      <c r="A44" s="81"/>
      <c r="B44" s="11"/>
      <c r="C44" s="11"/>
      <c r="D44" s="11"/>
      <c r="E44" s="11"/>
      <c r="F44" s="11"/>
      <c r="G44" s="11"/>
      <c r="H44" s="11"/>
      <c r="I44" s="11"/>
    </row>
  </sheetData>
  <sheetProtection/>
  <mergeCells count="20">
    <mergeCell ref="F3:G4"/>
    <mergeCell ref="F5:G6"/>
    <mergeCell ref="F2:G2"/>
    <mergeCell ref="H2:I2"/>
    <mergeCell ref="H3:I4"/>
    <mergeCell ref="H5:I6"/>
    <mergeCell ref="A10:A12"/>
    <mergeCell ref="C10:C12"/>
    <mergeCell ref="D10:D12"/>
    <mergeCell ref="A30:A32"/>
    <mergeCell ref="C30:C32"/>
    <mergeCell ref="D30:D32"/>
    <mergeCell ref="E30:E32"/>
    <mergeCell ref="B10:B12"/>
    <mergeCell ref="E10:E12"/>
    <mergeCell ref="F10:G10"/>
    <mergeCell ref="H10:I10"/>
    <mergeCell ref="B30:B32"/>
    <mergeCell ref="F30:G30"/>
    <mergeCell ref="H30:I30"/>
  </mergeCells>
  <printOptions horizont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Агротехсервис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Юлия</cp:lastModifiedBy>
  <cp:lastPrinted>2017-01-12T07:17:06Z</cp:lastPrinted>
  <dcterms:created xsi:type="dcterms:W3CDTF">2006-01-10T07:59:56Z</dcterms:created>
  <dcterms:modified xsi:type="dcterms:W3CDTF">2019-04-22T05:53:04Z</dcterms:modified>
  <cp:category/>
  <cp:version/>
  <cp:contentType/>
  <cp:contentStatus/>
</cp:coreProperties>
</file>