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 fullPrecision="0"/>
</workbook>
</file>

<file path=xl/calcChain.xml><?xml version="1.0" encoding="utf-8"?>
<calcChain xmlns="http://schemas.openxmlformats.org/spreadsheetml/2006/main">
  <c r="H31" i="1" l="1"/>
  <c r="H32" i="1"/>
  <c r="H30" i="1"/>
  <c r="G20" i="1" l="1"/>
  <c r="I31" i="1" l="1"/>
  <c r="I32" i="1"/>
  <c r="K32" i="1" s="1"/>
  <c r="G31" i="1"/>
  <c r="G32" i="1"/>
  <c r="K31" i="1"/>
  <c r="H16" i="1" l="1"/>
  <c r="I16" i="1" s="1"/>
  <c r="H17" i="1"/>
  <c r="I17" i="1" s="1"/>
  <c r="H18" i="1"/>
  <c r="I18" i="1" s="1"/>
  <c r="G16" i="1"/>
  <c r="G17" i="1"/>
  <c r="G18" i="1"/>
  <c r="H28" i="1"/>
  <c r="H29" i="1"/>
  <c r="H27" i="1"/>
  <c r="H15" i="1" l="1"/>
  <c r="I15" i="1" s="1"/>
  <c r="I30" i="1"/>
  <c r="K30" i="1" s="1"/>
  <c r="G30" i="1"/>
  <c r="I29" i="1"/>
  <c r="K29" i="1" s="1"/>
  <c r="G29" i="1"/>
  <c r="I28" i="1"/>
  <c r="K28" i="1" s="1"/>
  <c r="G28" i="1"/>
  <c r="I27" i="1"/>
  <c r="K27" i="1" s="1"/>
  <c r="G27" i="1"/>
  <c r="H26" i="1"/>
  <c r="G15" i="1"/>
  <c r="H14" i="1"/>
  <c r="I19" i="1" l="1"/>
  <c r="G19" i="1"/>
  <c r="G21" i="1" s="1"/>
  <c r="G33" i="1"/>
  <c r="G34" i="1" s="1"/>
  <c r="I20" i="1" l="1"/>
  <c r="I21" i="1" s="1"/>
  <c r="I33" i="1"/>
  <c r="K33" i="1"/>
  <c r="G35" i="1"/>
  <c r="K34" i="1" l="1"/>
  <c r="K35" i="1" s="1"/>
  <c r="H2" i="1" s="1"/>
  <c r="I34" i="1"/>
  <c r="I35" i="1" s="1"/>
</calcChain>
</file>

<file path=xl/sharedStrings.xml><?xml version="1.0" encoding="utf-8"?>
<sst xmlns="http://schemas.openxmlformats.org/spreadsheetml/2006/main" count="96" uniqueCount="66">
  <si>
    <t xml:space="preserve">№ п/п </t>
  </si>
  <si>
    <t>Артикул</t>
  </si>
  <si>
    <t>Наименование товара</t>
  </si>
  <si>
    <t>Кол-во</t>
  </si>
  <si>
    <t>Сумма</t>
  </si>
  <si>
    <t>евро</t>
  </si>
  <si>
    <t>Руб.</t>
  </si>
  <si>
    <t>шт.</t>
  </si>
  <si>
    <t>Полоса, 6мм.</t>
  </si>
  <si>
    <t>10703.01</t>
  </si>
  <si>
    <t>16502.01</t>
  </si>
  <si>
    <t>Итого:</t>
  </si>
  <si>
    <t>Укажите размер скидки</t>
  </si>
  <si>
    <t>Укажите курс ЕВРО</t>
  </si>
  <si>
    <t>1. Детали Российского производства. Цены в рублях РФ.</t>
  </si>
  <si>
    <t>Ед. Изм.</t>
  </si>
  <si>
    <t>Розница</t>
  </si>
  <si>
    <t>Опт</t>
  </si>
  <si>
    <t>Цена</t>
  </si>
  <si>
    <t>1</t>
  </si>
  <si>
    <t>2</t>
  </si>
  <si>
    <t>3</t>
  </si>
  <si>
    <t>4</t>
  </si>
  <si>
    <t>ВСЕГО:</t>
  </si>
  <si>
    <t xml:space="preserve"> 2. Детали производства Германии. Цены в Евро.</t>
  </si>
  <si>
    <t>руб</t>
  </si>
  <si>
    <t>Палец двойной 17мм., закрытый, серый</t>
  </si>
  <si>
    <t>Направляющий палец двойной 17 мм., усиленный</t>
  </si>
  <si>
    <t>Палец тройной 17мм., закрытый, серый</t>
  </si>
  <si>
    <r>
      <t xml:space="preserve">Толщина бруса  </t>
    </r>
    <r>
      <rPr>
        <b/>
        <sz val="10"/>
        <rFont val="Arial Cyr"/>
        <charset val="204"/>
      </rPr>
      <t>11мм</t>
    </r>
  </si>
  <si>
    <t>КС -2,1</t>
  </si>
  <si>
    <t>Пластина трения КС-2,1.01</t>
  </si>
  <si>
    <t>Пластина регулировочная КС-2,1.02</t>
  </si>
  <si>
    <t>Подкладка под противорежущюю пластину КС-2,1.03</t>
  </si>
  <si>
    <t>16505.01</t>
  </si>
  <si>
    <t xml:space="preserve">Для  просмотра  инструкции по переоборудованию нажмите на ссылку: </t>
  </si>
  <si>
    <t>http://www.ooo-schumacher.ru/instructions/index.php?num=9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</si>
  <si>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</si>
  <si>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</si>
  <si>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</si>
  <si>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</si>
  <si>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</si>
  <si>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</si>
  <si>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</si>
  <si>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</si>
  <si>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</si>
  <si>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</si>
  <si>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</si>
  <si>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</si>
  <si>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</si>
  <si>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</si>
  <si>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</si>
  <si>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</si>
  <si>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Система скидок:</t>
  </si>
  <si>
    <r>
      <t xml:space="preserve">Ширина захвата 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b/>
        <sz val="10"/>
        <rFont val="Arial Cyr"/>
        <charset val="204"/>
      </rPr>
      <t>м</t>
    </r>
  </si>
  <si>
    <t>Болт М10*40</t>
  </si>
  <si>
    <t>Гайка М10</t>
  </si>
  <si>
    <t>Нож КС-2,1 - 7фт (2,2м) 29 сегм. - 14tpi (мелк), без головки</t>
  </si>
  <si>
    <t>A00X3</t>
  </si>
  <si>
    <t>НДС 20%</t>
  </si>
  <si>
    <t>A0124</t>
  </si>
  <si>
    <t>A0152</t>
  </si>
  <si>
    <t>A0153</t>
  </si>
  <si>
    <t>A0154</t>
  </si>
  <si>
    <t>Цены действительны до 31.12.2019г.</t>
  </si>
  <si>
    <r>
      <t>Стоимость переоборудования</t>
    </r>
    <r>
      <rPr>
        <b/>
        <sz val="10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</si>
</sst>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0"/>
    <numFmt numFmtId="165" formatCode="#,##0.000"/>
    <numFmt numFmtId="166" formatCode="#,##0.00_р_.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4"/>
      <color rgb="FFFF000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sz val="9"/>
      <color indexed="10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b/>
      <sz val="10"/>
      <name val="Arial CYR"/>
    </font>
    <font>
      <b/>
      <sz val="11"/>
      <color theme="1"/>
      <name val="Calibri"/>
      <family val="2"/>
      <charset val="204"/>
      <scheme val="minor"/>
    </font>
    <font>
      <b/>
      <i/>
      <sz val="9"/>
      <color rgb="FFFF000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 vertical="distributed"/>
    </xf>
    <xf numFmtId="0" fontId="7" fillId="0" borderId="0" xfId="0" applyFont="1"/>
    <xf numFmtId="0" fontId="1" fillId="0" borderId="1" xfId="0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4" fontId="16" fillId="0" borderId="5" xfId="0" applyNumberFormat="1" applyFont="1" applyFill="1" applyBorder="1" applyAlignment="1">
      <alignment horizontal="right" vertical="distributed"/>
    </xf>
    <xf numFmtId="4" fontId="16" fillId="3" borderId="1" xfId="0" applyNumberFormat="1" applyFont="1" applyFill="1" applyBorder="1" applyAlignment="1">
      <alignment horizontal="right" vertical="distributed"/>
    </xf>
    <xf numFmtId="4" fontId="16" fillId="0" borderId="1" xfId="0" applyNumberFormat="1" applyFont="1" applyFill="1" applyBorder="1" applyAlignment="1">
      <alignment horizontal="right" vertical="distributed"/>
    </xf>
    <xf numFmtId="0" fontId="7" fillId="0" borderId="6" xfId="0" applyFont="1" applyBorder="1"/>
    <xf numFmtId="0" fontId="7" fillId="0" borderId="7" xfId="0" applyFont="1" applyBorder="1"/>
    <xf numFmtId="4" fontId="16" fillId="0" borderId="7" xfId="0" applyNumberFormat="1" applyFont="1" applyFill="1" applyBorder="1" applyAlignment="1">
      <alignment horizontal="right" vertical="distributed"/>
    </xf>
    <xf numFmtId="0" fontId="7" fillId="0" borderId="0" xfId="0" applyFont="1" applyBorder="1"/>
    <xf numFmtId="4" fontId="16" fillId="0" borderId="0" xfId="0" applyNumberFormat="1" applyFont="1" applyFill="1" applyBorder="1" applyAlignment="1">
      <alignment horizontal="right" vertical="distributed"/>
    </xf>
    <xf numFmtId="0" fontId="1" fillId="0" borderId="0" xfId="0" applyFont="1" applyFill="1" applyBorder="1"/>
    <xf numFmtId="0" fontId="13" fillId="0" borderId="0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165" fontId="7" fillId="3" borderId="3" xfId="0" applyNumberFormat="1" applyFont="1" applyFill="1" applyBorder="1" applyAlignment="1">
      <alignment horizontal="right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164" fontId="5" fillId="0" borderId="0" xfId="2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left" vertical="center" wrapText="1"/>
    </xf>
    <xf numFmtId="164" fontId="5" fillId="0" borderId="0" xfId="2" applyNumberFormat="1" applyFont="1" applyAlignment="1">
      <alignment horizontal="center" vertical="center" wrapText="1"/>
    </xf>
    <xf numFmtId="0" fontId="1" fillId="0" borderId="0" xfId="4"/>
    <xf numFmtId="0" fontId="7" fillId="0" borderId="0" xfId="4" applyFont="1" applyAlignment="1">
      <alignment vertical="center" wrapText="1"/>
    </xf>
    <xf numFmtId="0" fontId="9" fillId="0" borderId="0" xfId="4" applyFont="1"/>
    <xf numFmtId="0" fontId="10" fillId="0" borderId="0" xfId="4" applyFont="1"/>
    <xf numFmtId="0" fontId="7" fillId="0" borderId="0" xfId="4" applyFont="1" applyAlignment="1">
      <alignment vertical="center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8" xfId="0" applyFont="1" applyBorder="1"/>
    <xf numFmtId="0" fontId="22" fillId="0" borderId="0" xfId="0" applyFont="1" applyBorder="1"/>
    <xf numFmtId="0" fontId="23" fillId="0" borderId="1" xfId="0" applyFont="1" applyFill="1" applyBorder="1" applyAlignment="1">
      <alignment horizontal="left" vertical="top"/>
    </xf>
    <xf numFmtId="49" fontId="23" fillId="0" borderId="1" xfId="0" applyNumberFormat="1" applyFont="1" applyBorder="1" applyAlignment="1">
      <alignment horizontal="left" vertical="top"/>
    </xf>
    <xf numFmtId="0" fontId="20" fillId="0" borderId="0" xfId="3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4" fontId="5" fillId="2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 wrapText="1"/>
    </xf>
  </cellXfs>
  <cellStyles count="8">
    <cellStyle name="Гиперссылка" xfId="3" builtinId="8"/>
    <cellStyle name="Гиперссылка 2" xfId="5"/>
    <cellStyle name="Денежный" xfId="1" builtinId="4"/>
    <cellStyle name="Денежный 2" xfId="6"/>
    <cellStyle name="Обычный" xfId="0" builtinId="0"/>
    <cellStyle name="Обычный 2" xfId="4"/>
    <cellStyle name="Процентный" xfId="2" builtinId="5"/>
    <cellStyle name="Процент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9524</xdr:colOff>
      <xdr:row>1</xdr:row>
      <xdr:rowOff>10799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34124" cy="68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oo-schumacher.ru/instructions/index.php?num=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6" workbookViewId="0">
      <selection activeCell="H5" sqref="H5:I6"/>
    </sheetView>
  </sheetViews>
  <sheetFormatPr defaultRowHeight="15" x14ac:dyDescent="0.25"/>
  <cols>
    <col min="1" max="1" width="4.5703125" style="1" customWidth="1"/>
    <col min="2" max="2" width="8.7109375" style="2" customWidth="1"/>
    <col min="3" max="3" width="39.42578125" customWidth="1"/>
    <col min="4" max="4" width="4.28515625" customWidth="1"/>
    <col min="5" max="5" width="5.28515625" style="1" customWidth="1"/>
    <col min="6" max="6" width="6.7109375" customWidth="1"/>
    <col min="7" max="7" width="8.28515625" customWidth="1"/>
    <col min="8" max="8" width="8.85546875" customWidth="1"/>
    <col min="9" max="9" width="8.7109375" customWidth="1"/>
    <col min="10" max="10" width="9.7109375" customWidth="1"/>
    <col min="11" max="11" width="10.5703125" customWidth="1"/>
  </cols>
  <sheetData>
    <row r="1" spans="1:14" ht="53.25" customHeight="1" x14ac:dyDescent="0.25"/>
    <row r="2" spans="1:14" ht="23.25" customHeight="1" x14ac:dyDescent="0.25">
      <c r="A2" s="7"/>
      <c r="B2" s="7"/>
      <c r="C2" s="8" t="s">
        <v>30</v>
      </c>
      <c r="D2" s="9"/>
      <c r="E2" s="7"/>
      <c r="F2" s="84" t="s">
        <v>11</v>
      </c>
      <c r="G2" s="84"/>
      <c r="H2" s="85">
        <f>I21+K35</f>
        <v>1761.56</v>
      </c>
      <c r="I2" s="85"/>
      <c r="J2" s="73" t="s">
        <v>53</v>
      </c>
      <c r="K2" s="69"/>
      <c r="L2" s="69"/>
      <c r="M2" s="69"/>
      <c r="N2" s="69"/>
    </row>
    <row r="3" spans="1:14" ht="14.1" customHeight="1" x14ac:dyDescent="0.25">
      <c r="A3" s="7"/>
      <c r="B3" s="7"/>
      <c r="C3" s="7" t="s">
        <v>54</v>
      </c>
      <c r="D3" s="9"/>
      <c r="E3" s="7"/>
      <c r="F3" s="86" t="s">
        <v>12</v>
      </c>
      <c r="G3" s="86"/>
      <c r="H3" s="87">
        <v>0</v>
      </c>
      <c r="I3" s="88"/>
      <c r="J3" s="71"/>
      <c r="K3" s="69"/>
      <c r="L3" s="69"/>
      <c r="M3" s="69"/>
      <c r="N3" s="69"/>
    </row>
    <row r="4" spans="1:14" ht="12.75" customHeight="1" x14ac:dyDescent="0.25">
      <c r="A4" s="7"/>
      <c r="B4" s="7"/>
      <c r="C4" s="7" t="s">
        <v>29</v>
      </c>
      <c r="D4" s="7"/>
      <c r="E4" s="7"/>
      <c r="F4" s="86"/>
      <c r="G4" s="86"/>
      <c r="H4" s="88"/>
      <c r="I4" s="88"/>
      <c r="J4" s="72" t="s">
        <v>37</v>
      </c>
      <c r="K4" s="70"/>
      <c r="L4" s="70"/>
      <c r="M4" s="73" t="s">
        <v>38</v>
      </c>
      <c r="N4" s="70"/>
    </row>
    <row r="5" spans="1:14" ht="14.1" customHeight="1" x14ac:dyDescent="0.25">
      <c r="A5" s="10"/>
      <c r="B5" s="10"/>
      <c r="C5" s="59" t="s">
        <v>65</v>
      </c>
      <c r="D5" s="11"/>
      <c r="E5" s="11"/>
      <c r="F5" s="86" t="s">
        <v>13</v>
      </c>
      <c r="G5" s="86"/>
      <c r="H5" s="89">
        <v>0</v>
      </c>
      <c r="I5" s="89"/>
      <c r="J5" s="72" t="s">
        <v>39</v>
      </c>
      <c r="K5" s="70"/>
      <c r="L5" s="70"/>
      <c r="M5" s="70" t="s">
        <v>40</v>
      </c>
      <c r="N5" s="70"/>
    </row>
    <row r="6" spans="1:14" ht="14.1" customHeight="1" x14ac:dyDescent="0.25">
      <c r="B6" s="10"/>
      <c r="C6" s="13"/>
      <c r="D6" s="11"/>
      <c r="E6" s="11"/>
      <c r="F6" s="86"/>
      <c r="G6" s="86"/>
      <c r="H6" s="89"/>
      <c r="I6" s="89"/>
      <c r="J6" s="72" t="s">
        <v>41</v>
      </c>
      <c r="K6" s="70"/>
      <c r="L6" s="70"/>
      <c r="M6" s="70" t="s">
        <v>42</v>
      </c>
      <c r="N6" s="70"/>
    </row>
    <row r="7" spans="1:14" ht="14.1" customHeight="1" x14ac:dyDescent="0.25">
      <c r="B7" s="10"/>
      <c r="C7" s="13"/>
      <c r="D7" s="11"/>
      <c r="E7" s="11"/>
      <c r="F7" s="67"/>
      <c r="G7" s="67"/>
      <c r="H7" s="68"/>
      <c r="I7" s="68"/>
      <c r="J7" s="72" t="s">
        <v>43</v>
      </c>
      <c r="K7" s="70"/>
      <c r="L7" s="70"/>
      <c r="M7" s="70" t="s">
        <v>44</v>
      </c>
      <c r="N7" s="70"/>
    </row>
    <row r="8" spans="1:14" ht="14.1" customHeight="1" x14ac:dyDescent="0.25">
      <c r="A8" s="12" t="s">
        <v>64</v>
      </c>
      <c r="B8" s="10"/>
      <c r="C8" s="13"/>
      <c r="D8" s="11"/>
      <c r="E8" s="11"/>
      <c r="F8" s="67"/>
      <c r="G8" s="67"/>
      <c r="H8" s="68"/>
      <c r="I8" s="68"/>
      <c r="J8" s="72" t="s">
        <v>45</v>
      </c>
      <c r="K8" s="70"/>
      <c r="L8" s="70"/>
      <c r="M8" s="70" t="s">
        <v>46</v>
      </c>
      <c r="N8" s="70"/>
    </row>
    <row r="9" spans="1:14" ht="14.1" customHeight="1" x14ac:dyDescent="0.25">
      <c r="A9" s="65" t="s">
        <v>35</v>
      </c>
      <c r="B9" s="10"/>
      <c r="C9" s="13"/>
      <c r="D9" s="11"/>
      <c r="E9" s="11"/>
      <c r="F9" s="63"/>
      <c r="G9" s="63"/>
      <c r="H9" s="64"/>
      <c r="I9" s="64"/>
      <c r="J9" s="72" t="s">
        <v>47</v>
      </c>
      <c r="K9" s="70"/>
      <c r="L9" s="70"/>
      <c r="M9" s="70" t="s">
        <v>48</v>
      </c>
      <c r="N9" s="70"/>
    </row>
    <row r="10" spans="1:14" s="66" customFormat="1" ht="14.1" customHeight="1" x14ac:dyDescent="0.25">
      <c r="A10" s="79" t="s">
        <v>36</v>
      </c>
      <c r="B10" s="80"/>
      <c r="C10" s="80"/>
      <c r="D10" s="80"/>
      <c r="E10" s="80"/>
      <c r="F10" s="63"/>
      <c r="G10" s="63"/>
      <c r="H10" s="64"/>
      <c r="I10" s="64"/>
      <c r="J10" s="72" t="s">
        <v>49</v>
      </c>
      <c r="K10" s="70"/>
      <c r="L10" s="70"/>
      <c r="M10" s="70" t="s">
        <v>50</v>
      </c>
      <c r="N10" s="70"/>
    </row>
    <row r="11" spans="1:14" ht="14.1" customHeight="1" x14ac:dyDescent="0.25">
      <c r="A11" s="14" t="s">
        <v>14</v>
      </c>
      <c r="B11" s="15"/>
      <c r="C11" s="15"/>
      <c r="D11" s="15"/>
      <c r="E11" s="16"/>
      <c r="F11" s="7"/>
      <c r="G11" s="7"/>
      <c r="H11" s="7"/>
      <c r="I11" s="7"/>
      <c r="J11" s="72" t="s">
        <v>51</v>
      </c>
      <c r="K11" s="70"/>
      <c r="L11" s="70"/>
      <c r="M11" s="70" t="s">
        <v>52</v>
      </c>
      <c r="N11" s="70"/>
    </row>
    <row r="12" spans="1:14" x14ac:dyDescent="0.25">
      <c r="A12" s="82" t="s">
        <v>0</v>
      </c>
      <c r="B12" s="83" t="s">
        <v>1</v>
      </c>
      <c r="C12" s="83" t="s">
        <v>2</v>
      </c>
      <c r="D12" s="83" t="s">
        <v>15</v>
      </c>
      <c r="E12" s="83" t="s">
        <v>3</v>
      </c>
      <c r="F12" s="81" t="s">
        <v>16</v>
      </c>
      <c r="G12" s="81"/>
      <c r="H12" s="81" t="s">
        <v>17</v>
      </c>
      <c r="I12" s="81"/>
    </row>
    <row r="13" spans="1:14" x14ac:dyDescent="0.25">
      <c r="A13" s="82"/>
      <c r="B13" s="83"/>
      <c r="C13" s="83"/>
      <c r="D13" s="83"/>
      <c r="E13" s="83"/>
      <c r="F13" s="17" t="s">
        <v>18</v>
      </c>
      <c r="G13" s="18" t="s">
        <v>4</v>
      </c>
      <c r="H13" s="17" t="s">
        <v>18</v>
      </c>
      <c r="I13" s="18" t="s">
        <v>4</v>
      </c>
    </row>
    <row r="14" spans="1:14" x14ac:dyDescent="0.25">
      <c r="A14" s="82"/>
      <c r="B14" s="83"/>
      <c r="C14" s="83"/>
      <c r="D14" s="83"/>
      <c r="E14" s="83"/>
      <c r="F14" s="19"/>
      <c r="G14" s="20" t="s">
        <v>6</v>
      </c>
      <c r="H14" s="21">
        <f>H3</f>
        <v>0</v>
      </c>
      <c r="I14" s="20" t="s">
        <v>6</v>
      </c>
    </row>
    <row r="15" spans="1:14" ht="14.1" customHeight="1" x14ac:dyDescent="0.25">
      <c r="A15" s="22" t="s">
        <v>19</v>
      </c>
      <c r="B15" s="77" t="s">
        <v>60</v>
      </c>
      <c r="C15" s="28" t="s">
        <v>8</v>
      </c>
      <c r="D15" s="25" t="s">
        <v>7</v>
      </c>
      <c r="E15" s="25">
        <v>7</v>
      </c>
      <c r="F15" s="74">
        <v>88.66</v>
      </c>
      <c r="G15" s="26">
        <f t="shared" ref="G15:G18" si="0">F15*E15</f>
        <v>620.62</v>
      </c>
      <c r="H15" s="23">
        <f>F15-F15*H$3</f>
        <v>88.66</v>
      </c>
      <c r="I15" s="24">
        <f t="shared" ref="I15:I18" si="1">H15*E15</f>
        <v>620.62</v>
      </c>
    </row>
    <row r="16" spans="1:14" ht="14.1" customHeight="1" x14ac:dyDescent="0.25">
      <c r="A16" s="22" t="s">
        <v>20</v>
      </c>
      <c r="B16" s="78" t="s">
        <v>61</v>
      </c>
      <c r="C16" s="28" t="s">
        <v>31</v>
      </c>
      <c r="D16" s="25" t="s">
        <v>7</v>
      </c>
      <c r="E16" s="25">
        <v>1</v>
      </c>
      <c r="F16" s="74">
        <v>515.36</v>
      </c>
      <c r="G16" s="26">
        <f t="shared" si="0"/>
        <v>515.36</v>
      </c>
      <c r="H16" s="23">
        <f t="shared" ref="H16:H18" si="2">F16-F16*H$3</f>
        <v>515.36</v>
      </c>
      <c r="I16" s="24">
        <f t="shared" si="1"/>
        <v>515.36</v>
      </c>
    </row>
    <row r="17" spans="1:11" ht="14.1" customHeight="1" x14ac:dyDescent="0.25">
      <c r="A17" s="22" t="s">
        <v>21</v>
      </c>
      <c r="B17" s="78" t="s">
        <v>62</v>
      </c>
      <c r="C17" s="28" t="s">
        <v>32</v>
      </c>
      <c r="D17" s="25" t="s">
        <v>7</v>
      </c>
      <c r="E17" s="25">
        <v>1</v>
      </c>
      <c r="F17" s="74">
        <v>174.35</v>
      </c>
      <c r="G17" s="26">
        <f t="shared" si="0"/>
        <v>174.35</v>
      </c>
      <c r="H17" s="23">
        <f t="shared" si="2"/>
        <v>174.35</v>
      </c>
      <c r="I17" s="24">
        <f t="shared" si="1"/>
        <v>174.35</v>
      </c>
    </row>
    <row r="18" spans="1:11" ht="27" customHeight="1" x14ac:dyDescent="0.25">
      <c r="A18" s="22" t="s">
        <v>22</v>
      </c>
      <c r="B18" s="78" t="s">
        <v>63</v>
      </c>
      <c r="C18" s="62" t="s">
        <v>33</v>
      </c>
      <c r="D18" s="25" t="s">
        <v>7</v>
      </c>
      <c r="E18" s="25">
        <v>2</v>
      </c>
      <c r="F18" s="74">
        <v>78.819999999999993</v>
      </c>
      <c r="G18" s="26">
        <f t="shared" si="0"/>
        <v>157.63999999999999</v>
      </c>
      <c r="H18" s="23">
        <f t="shared" si="2"/>
        <v>78.819999999999993</v>
      </c>
      <c r="I18" s="24">
        <f t="shared" si="1"/>
        <v>157.63999999999999</v>
      </c>
    </row>
    <row r="19" spans="1:11" ht="14.1" customHeight="1" x14ac:dyDescent="0.25">
      <c r="A19" s="30"/>
      <c r="B19" s="30"/>
      <c r="C19" s="31" t="s">
        <v>11</v>
      </c>
      <c r="D19" s="32"/>
      <c r="E19" s="32"/>
      <c r="F19" s="33"/>
      <c r="G19" s="34">
        <f>SUM(G15:G18)</f>
        <v>1467.97</v>
      </c>
      <c r="H19" s="35"/>
      <c r="I19" s="34">
        <f>SUM(I15:I18)</f>
        <v>1467.97</v>
      </c>
    </row>
    <row r="20" spans="1:11" ht="14.1" customHeight="1" x14ac:dyDescent="0.25">
      <c r="A20" s="30"/>
      <c r="B20" s="30"/>
      <c r="C20" s="36" t="s">
        <v>59</v>
      </c>
      <c r="D20" s="37"/>
      <c r="E20" s="37"/>
      <c r="F20" s="38"/>
      <c r="G20" s="34">
        <f>G19*20%</f>
        <v>293.58999999999997</v>
      </c>
      <c r="H20" s="35"/>
      <c r="I20" s="34">
        <f>I19*20%</f>
        <v>293.58999999999997</v>
      </c>
    </row>
    <row r="21" spans="1:11" ht="14.1" customHeight="1" x14ac:dyDescent="0.25">
      <c r="A21" s="30"/>
      <c r="B21" s="30"/>
      <c r="C21" s="36" t="s">
        <v>23</v>
      </c>
      <c r="D21" s="37"/>
      <c r="E21" s="37"/>
      <c r="F21" s="38"/>
      <c r="G21" s="34">
        <f>G19+G20</f>
        <v>1761.56</v>
      </c>
      <c r="H21" s="35"/>
      <c r="I21" s="34">
        <f>I19+I20</f>
        <v>1761.56</v>
      </c>
    </row>
    <row r="22" spans="1:11" ht="14.1" customHeight="1" x14ac:dyDescent="0.25">
      <c r="A22" s="30"/>
      <c r="B22" s="30"/>
      <c r="C22" s="39"/>
      <c r="D22" s="39"/>
      <c r="E22" s="39"/>
      <c r="F22" s="40"/>
      <c r="G22" s="40"/>
      <c r="H22" s="40"/>
      <c r="I22" s="40"/>
    </row>
    <row r="23" spans="1:11" ht="12.75" customHeight="1" x14ac:dyDescent="0.25">
      <c r="A23" s="14" t="s">
        <v>24</v>
      </c>
      <c r="B23" s="30"/>
      <c r="C23" s="41"/>
      <c r="D23" s="42"/>
      <c r="E23" s="42"/>
      <c r="F23" s="42"/>
      <c r="G23" s="42"/>
      <c r="H23" s="42"/>
      <c r="I23" s="42"/>
    </row>
    <row r="24" spans="1:11" x14ac:dyDescent="0.25">
      <c r="A24" s="82" t="s">
        <v>0</v>
      </c>
      <c r="B24" s="83" t="s">
        <v>1</v>
      </c>
      <c r="C24" s="83" t="s">
        <v>2</v>
      </c>
      <c r="D24" s="83" t="s">
        <v>15</v>
      </c>
      <c r="E24" s="83" t="s">
        <v>3</v>
      </c>
      <c r="F24" s="81" t="s">
        <v>16</v>
      </c>
      <c r="G24" s="81"/>
      <c r="H24" s="81" t="s">
        <v>17</v>
      </c>
      <c r="I24" s="81"/>
      <c r="K24" s="43" t="s">
        <v>17</v>
      </c>
    </row>
    <row r="25" spans="1:11" x14ac:dyDescent="0.25">
      <c r="A25" s="82"/>
      <c r="B25" s="83"/>
      <c r="C25" s="83"/>
      <c r="D25" s="83"/>
      <c r="E25" s="83"/>
      <c r="F25" s="17" t="s">
        <v>18</v>
      </c>
      <c r="G25" s="18" t="s">
        <v>4</v>
      </c>
      <c r="H25" s="17" t="s">
        <v>18</v>
      </c>
      <c r="I25" s="18" t="s">
        <v>4</v>
      </c>
      <c r="J25" s="27"/>
      <c r="K25" s="18" t="s">
        <v>4</v>
      </c>
    </row>
    <row r="26" spans="1:11" ht="14.1" customHeight="1" x14ac:dyDescent="0.25">
      <c r="A26" s="82"/>
      <c r="B26" s="83"/>
      <c r="C26" s="83"/>
      <c r="D26" s="83"/>
      <c r="E26" s="83"/>
      <c r="F26" s="19"/>
      <c r="G26" s="20" t="s">
        <v>5</v>
      </c>
      <c r="H26" s="21">
        <f>H3</f>
        <v>0</v>
      </c>
      <c r="I26" s="20" t="s">
        <v>5</v>
      </c>
      <c r="J26" s="27"/>
      <c r="K26" s="20" t="s">
        <v>25</v>
      </c>
    </row>
    <row r="27" spans="1:11" ht="12.75" customHeight="1" x14ac:dyDescent="0.25">
      <c r="A27" s="5">
        <v>1</v>
      </c>
      <c r="B27" s="29" t="s">
        <v>10</v>
      </c>
      <c r="C27" s="3" t="s">
        <v>26</v>
      </c>
      <c r="D27" s="4" t="s">
        <v>7</v>
      </c>
      <c r="E27" s="4">
        <v>10</v>
      </c>
      <c r="F27" s="44">
        <v>8.5</v>
      </c>
      <c r="G27" s="45">
        <f t="shared" ref="G27:G31" si="3">F27*E27</f>
        <v>85</v>
      </c>
      <c r="H27" s="46">
        <f>F27-F27*H$3</f>
        <v>8.5</v>
      </c>
      <c r="I27" s="45">
        <f>H27*E27</f>
        <v>85</v>
      </c>
      <c r="J27" s="27"/>
      <c r="K27" s="47">
        <f>I27*H$5</f>
        <v>0</v>
      </c>
    </row>
    <row r="28" spans="1:11" ht="25.5" customHeight="1" x14ac:dyDescent="0.25">
      <c r="A28" s="5">
        <v>2</v>
      </c>
      <c r="B28" s="4" t="s">
        <v>9</v>
      </c>
      <c r="C28" s="3" t="s">
        <v>27</v>
      </c>
      <c r="D28" s="5" t="s">
        <v>7</v>
      </c>
      <c r="E28" s="5">
        <v>2</v>
      </c>
      <c r="F28" s="44">
        <v>16.878</v>
      </c>
      <c r="G28" s="45">
        <f>F28*E28</f>
        <v>33.756</v>
      </c>
      <c r="H28" s="46">
        <f t="shared" ref="H28:H32" si="4">F28-F28*H$3</f>
        <v>16.878</v>
      </c>
      <c r="I28" s="45">
        <f t="shared" ref="I28:I32" si="5">H28*E28</f>
        <v>33.756</v>
      </c>
      <c r="J28" s="27"/>
      <c r="K28" s="47">
        <f t="shared" ref="K28:K32" si="6">I28*H$5</f>
        <v>0</v>
      </c>
    </row>
    <row r="29" spans="1:11" ht="12.75" customHeight="1" x14ac:dyDescent="0.25">
      <c r="A29" s="5">
        <v>3</v>
      </c>
      <c r="B29" s="29" t="s">
        <v>34</v>
      </c>
      <c r="C29" s="3" t="s">
        <v>28</v>
      </c>
      <c r="D29" s="5" t="s">
        <v>7</v>
      </c>
      <c r="E29" s="5">
        <v>1</v>
      </c>
      <c r="F29" s="44">
        <v>21.5</v>
      </c>
      <c r="G29" s="45">
        <f t="shared" si="3"/>
        <v>21.5</v>
      </c>
      <c r="H29" s="46">
        <f t="shared" si="4"/>
        <v>21.5</v>
      </c>
      <c r="I29" s="45">
        <f t="shared" si="5"/>
        <v>21.5</v>
      </c>
      <c r="J29" s="27"/>
      <c r="K29" s="47">
        <f t="shared" si="6"/>
        <v>0</v>
      </c>
    </row>
    <row r="30" spans="1:11" ht="12.75" customHeight="1" x14ac:dyDescent="0.25">
      <c r="A30" s="5">
        <v>4</v>
      </c>
      <c r="B30" s="75" t="s">
        <v>58</v>
      </c>
      <c r="C30" s="75" t="s">
        <v>57</v>
      </c>
      <c r="D30" s="5" t="s">
        <v>7</v>
      </c>
      <c r="E30" s="5">
        <v>1</v>
      </c>
      <c r="F30" s="76">
        <v>57.07</v>
      </c>
      <c r="G30" s="45">
        <f t="shared" si="3"/>
        <v>57.07</v>
      </c>
      <c r="H30" s="46">
        <f t="shared" si="4"/>
        <v>57.07</v>
      </c>
      <c r="I30" s="45">
        <f t="shared" si="5"/>
        <v>57.07</v>
      </c>
      <c r="J30" s="27"/>
      <c r="K30" s="47">
        <f t="shared" si="6"/>
        <v>0</v>
      </c>
    </row>
    <row r="31" spans="1:11" ht="25.5" customHeight="1" x14ac:dyDescent="0.25">
      <c r="A31" s="5">
        <v>5</v>
      </c>
      <c r="B31" s="4">
        <v>12997</v>
      </c>
      <c r="C31" s="3" t="s">
        <v>55</v>
      </c>
      <c r="D31" s="5" t="s">
        <v>7</v>
      </c>
      <c r="E31" s="6">
        <v>27</v>
      </c>
      <c r="F31" s="44">
        <v>0.19</v>
      </c>
      <c r="G31" s="45">
        <f t="shared" si="3"/>
        <v>5.13</v>
      </c>
      <c r="H31" s="46">
        <f>F31-F31*H$3</f>
        <v>0.19</v>
      </c>
      <c r="I31" s="45">
        <f t="shared" si="5"/>
        <v>5.13</v>
      </c>
      <c r="J31" s="27"/>
      <c r="K31" s="47">
        <f t="shared" si="6"/>
        <v>0</v>
      </c>
    </row>
    <row r="32" spans="1:11" ht="12.75" customHeight="1" x14ac:dyDescent="0.25">
      <c r="A32" s="5">
        <v>6</v>
      </c>
      <c r="B32" s="4">
        <v>13955</v>
      </c>
      <c r="C32" s="3" t="s">
        <v>56</v>
      </c>
      <c r="D32" s="5" t="s">
        <v>7</v>
      </c>
      <c r="E32" s="6">
        <v>27</v>
      </c>
      <c r="F32" s="44">
        <v>0.11</v>
      </c>
      <c r="G32" s="45">
        <f>F32*E32</f>
        <v>2.97</v>
      </c>
      <c r="H32" s="46">
        <f t="shared" si="4"/>
        <v>0.11</v>
      </c>
      <c r="I32" s="45">
        <f t="shared" si="5"/>
        <v>2.97</v>
      </c>
      <c r="J32" s="27"/>
      <c r="K32" s="47">
        <f t="shared" si="6"/>
        <v>0</v>
      </c>
    </row>
    <row r="33" spans="1:11" ht="12.75" customHeight="1" x14ac:dyDescent="0.25">
      <c r="A33" s="13"/>
      <c r="B33" s="13"/>
      <c r="C33" s="48" t="s">
        <v>11</v>
      </c>
      <c r="D33" s="49"/>
      <c r="E33" s="49"/>
      <c r="F33" s="50"/>
      <c r="G33" s="60">
        <f>SUM(G27:G32)</f>
        <v>205.42599999999999</v>
      </c>
      <c r="H33" s="61"/>
      <c r="I33" s="60">
        <f>SUM(I27:I32)</f>
        <v>205.42599999999999</v>
      </c>
      <c r="J33" s="27"/>
      <c r="K33" s="53">
        <f>SUM(K27:K32)</f>
        <v>0</v>
      </c>
    </row>
    <row r="34" spans="1:11" ht="12.75" customHeight="1" x14ac:dyDescent="0.25">
      <c r="A34" s="13"/>
      <c r="B34" s="13"/>
      <c r="C34" s="54" t="s">
        <v>59</v>
      </c>
      <c r="D34" s="55"/>
      <c r="E34" s="55"/>
      <c r="F34" s="56"/>
      <c r="G34" s="51">
        <f>G33*20%</f>
        <v>41.085000000000001</v>
      </c>
      <c r="H34" s="52"/>
      <c r="I34" s="51">
        <f>I33*20%</f>
        <v>41.085000000000001</v>
      </c>
      <c r="K34" s="53">
        <f>K33*20%</f>
        <v>0</v>
      </c>
    </row>
    <row r="35" spans="1:11" ht="12.75" customHeight="1" x14ac:dyDescent="0.25">
      <c r="A35" s="13"/>
      <c r="B35" s="13"/>
      <c r="C35" s="54" t="s">
        <v>23</v>
      </c>
      <c r="D35" s="55"/>
      <c r="E35" s="55"/>
      <c r="F35" s="56"/>
      <c r="G35" s="51">
        <f>G34+G33</f>
        <v>246.511</v>
      </c>
      <c r="H35" s="52"/>
      <c r="I35" s="51">
        <f>I34+I33</f>
        <v>246.511</v>
      </c>
      <c r="K35" s="53">
        <f>K34+K33</f>
        <v>0</v>
      </c>
    </row>
    <row r="36" spans="1:11" ht="12.75" customHeight="1" x14ac:dyDescent="0.25">
      <c r="A36" s="39"/>
      <c r="B36" s="39"/>
      <c r="C36" s="39"/>
      <c r="D36" s="39"/>
      <c r="E36" s="39"/>
      <c r="F36" s="57"/>
      <c r="G36" s="57"/>
      <c r="H36" s="58"/>
      <c r="I36" s="58"/>
    </row>
    <row r="37" spans="1:11" ht="12.75" customHeight="1" x14ac:dyDescent="0.25"/>
    <row r="38" spans="1:11" ht="12.75" customHeight="1" x14ac:dyDescent="0.25"/>
    <row r="39" spans="1:11" ht="12.75" customHeight="1" x14ac:dyDescent="0.25"/>
    <row r="40" spans="1:11" ht="12.75" customHeight="1" x14ac:dyDescent="0.25"/>
    <row r="41" spans="1:11" ht="12.75" customHeight="1" x14ac:dyDescent="0.25"/>
    <row r="42" spans="1:11" ht="12.75" customHeight="1" x14ac:dyDescent="0.25"/>
  </sheetData>
  <mergeCells count="21">
    <mergeCell ref="F2:G2"/>
    <mergeCell ref="H2:I2"/>
    <mergeCell ref="F3:G4"/>
    <mergeCell ref="H3:I4"/>
    <mergeCell ref="F5:G6"/>
    <mergeCell ref="H5:I6"/>
    <mergeCell ref="A10:E10"/>
    <mergeCell ref="F12:G12"/>
    <mergeCell ref="H12:I12"/>
    <mergeCell ref="A24:A26"/>
    <mergeCell ref="B24:B26"/>
    <mergeCell ref="C24:C26"/>
    <mergeCell ref="D24:D26"/>
    <mergeCell ref="E24:E26"/>
    <mergeCell ref="F24:G24"/>
    <mergeCell ref="H24:I24"/>
    <mergeCell ref="A12:A14"/>
    <mergeCell ref="B12:B14"/>
    <mergeCell ref="C12:C14"/>
    <mergeCell ref="D12:D14"/>
    <mergeCell ref="E12:E14"/>
  </mergeCells>
  <hyperlinks>
    <hyperlink ref="A10" r:id="rId1"/>
  </hyperlinks>
  <pageMargins left="0.42" right="0.42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2019-04-22T06:38:13Z</dcterms:modified>
</cp:coreProperties>
</file>